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vlmpoc-my.sharepoint.com/personal/nveb_vlm_be/Documents/Houtkanten/1_Oproep houtkanten 24/Documenten rapportage/"/>
    </mc:Choice>
  </mc:AlternateContent>
  <xr:revisionPtr revIDLastSave="8" documentId="8_{380EAA1B-C028-4E6D-99AA-D321CFE00423}" xr6:coauthVersionLast="47" xr6:coauthVersionMax="47" xr10:uidLastSave="{96D696E7-2E41-4EAE-AD02-7B8F38ED5901}"/>
  <workbookProtection workbookAlgorithmName="SHA-512" workbookHashValue="c+WIEjBOG6KoBLQs+vWfDc03xWtBNx49A6YNT1Lb/bci42sCE5jrXPEyDlawBm15d3xEBlgPeO1skRrHKSyJPQ==" workbookSaltValue="UkXyOq0Y+NS+kxG46JCdyQ==" workbookSpinCount="100000" lockStructure="1"/>
  <bookViews>
    <workbookView xWindow="-28920" yWindow="-120" windowWidth="29040" windowHeight="17520" xr2:uid="{CE695F14-B986-446E-A72F-1F8C77AF1E61}"/>
  </bookViews>
  <sheets>
    <sheet name="Overzicht kosten" sheetId="1" r:id="rId1"/>
    <sheet name="Kosten aanplant en beheer " sheetId="7" r:id="rId2"/>
    <sheet name="Berekening koolstofopslag" sheetId="6" r:id="rId3"/>
    <sheet name="Personeelskosten  " sheetId="8" r:id="rId4"/>
    <sheet name="Werkingskosten-externe diensten" sheetId="9" r:id="rId5"/>
    <sheet name="Normbedragen" sheetId="5" r:id="rId6"/>
    <sheet name="Reglement Kosten" sheetId="4" r:id="rId7"/>
    <sheet name="Mogelijke kosten en berekening" sheetId="3" r:id="rId8"/>
    <sheet name="Personeelskosten info" sheetId="1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6" l="1"/>
  <c r="E5" i="6" s="1"/>
  <c r="G5" i="6" s="1" a="1"/>
  <c r="G5" i="6" s="1"/>
  <c r="B7" i="6"/>
  <c r="E7" i="6" s="1"/>
  <c r="G7" i="6" s="1" a="1"/>
  <c r="G7" i="6" s="1"/>
  <c r="B6" i="6"/>
  <c r="E6" i="6" s="1"/>
  <c r="G6" i="6" s="1" a="1"/>
  <c r="G6" i="6" s="1"/>
  <c r="B8" i="6"/>
  <c r="E8" i="6" s="1"/>
  <c r="G8" i="6" s="1" a="1"/>
  <c r="G8" i="6" s="1"/>
  <c r="F7" i="7"/>
  <c r="B4" i="6"/>
  <c r="E4" i="6"/>
  <c r="G4" i="6" a="1"/>
  <c r="G4" i="6" s="1"/>
  <c r="I7" i="8"/>
  <c r="K7" i="8" s="1"/>
  <c r="I8" i="8"/>
  <c r="K8" i="8" s="1"/>
  <c r="I9" i="8"/>
  <c r="K9" i="8" s="1"/>
  <c r="I10" i="8"/>
  <c r="K10" i="8" s="1"/>
  <c r="I11" i="8"/>
  <c r="I12" i="8"/>
  <c r="K12" i="8" s="1"/>
  <c r="I13" i="8"/>
  <c r="K13" i="8" s="1"/>
  <c r="I14" i="8"/>
  <c r="K14" i="8" s="1"/>
  <c r="I15" i="8"/>
  <c r="K15" i="8" s="1"/>
  <c r="I16" i="8"/>
  <c r="K16" i="8"/>
  <c r="I17" i="8"/>
  <c r="K17" i="8" s="1"/>
  <c r="I18" i="8"/>
  <c r="K18" i="8"/>
  <c r="K11" i="8"/>
  <c r="K6" i="9"/>
  <c r="K21" i="9" s="1"/>
  <c r="K7" i="9"/>
  <c r="K8" i="9"/>
  <c r="K9" i="9"/>
  <c r="K10" i="9"/>
  <c r="K11" i="9"/>
  <c r="K12" i="9"/>
  <c r="K13" i="9"/>
  <c r="K14" i="9"/>
  <c r="K15" i="9"/>
  <c r="K16" i="9"/>
  <c r="K17" i="9"/>
  <c r="K18" i="9"/>
  <c r="K19" i="9"/>
  <c r="K20" i="9"/>
  <c r="K5" i="9"/>
  <c r="I21" i="9"/>
  <c r="F5" i="7"/>
  <c r="F6" i="7"/>
  <c r="F8" i="7"/>
  <c r="F9" i="7"/>
  <c r="F4" i="7"/>
  <c r="F15" i="7"/>
  <c r="F16" i="7"/>
  <c r="F14" i="7"/>
  <c r="F17" i="7" l="1"/>
  <c r="K10" i="1" s="1"/>
  <c r="F10" i="7"/>
  <c r="F11" i="7" s="1"/>
  <c r="K11" i="1" s="1"/>
  <c r="K19" i="8"/>
  <c r="K12" i="1" s="1" a="1"/>
  <c r="K12" i="1" s="1"/>
  <c r="K9" i="1"/>
  <c r="G9" i="6"/>
  <c r="K13" i="1" l="1"/>
  <c r="K1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<sst xmlns="http://schemas.openxmlformats.org/spreadsheetml/2006/main" count="233" uniqueCount="198">
  <si>
    <t>Projectbegroting - gemaakte kosten</t>
  </si>
  <si>
    <t>Naam aanvrager</t>
  </si>
  <si>
    <t>Projectcode</t>
  </si>
  <si>
    <t>Uitvoeringstermijn</t>
  </si>
  <si>
    <t>Nummer</t>
  </si>
  <si>
    <t>Categorie</t>
  </si>
  <si>
    <t>Omschrijving kost</t>
  </si>
  <si>
    <t xml:space="preserve"> kostprijs (euro)</t>
  </si>
  <si>
    <t>Kosten voor uitvoering van AANPLANTING</t>
  </si>
  <si>
    <t>Deze bedragen worden automatisch ingevuld bij het invullen van de volgende tabbladen.</t>
  </si>
  <si>
    <t>Kosten voor de BESCHERMING van de aanplanting (omheining/afrastering)</t>
  </si>
  <si>
    <t>Kosten voor NAZORG en BEHEERwerken</t>
  </si>
  <si>
    <t>Diverse kosten voor begeleiding van werkzaamheden, initiatieven voor draagvlakverbreding en opstart beheer</t>
  </si>
  <si>
    <t>Totale kostprijs (euro)</t>
  </si>
  <si>
    <t>Aangevraagde subsidie (euro)</t>
  </si>
  <si>
    <t xml:space="preserve">Max € 50.000 </t>
  </si>
  <si>
    <t>Subsidiepercentage</t>
  </si>
  <si>
    <t>(max.70%)</t>
  </si>
  <si>
    <t>Noot: de aangevraagde subsidie mag de goedgekeurde subsidie niet overschrijden.</t>
  </si>
  <si>
    <t>Werden er andere subsidies aangevraagd?</t>
  </si>
  <si>
    <t>Naam instantie</t>
  </si>
  <si>
    <t>Datum aanvraag</t>
  </si>
  <si>
    <t>Datum beslissing</t>
  </si>
  <si>
    <t>Status</t>
  </si>
  <si>
    <t>…</t>
  </si>
  <si>
    <t>Berekening kosten effectieve aanplant en beheer</t>
  </si>
  <si>
    <t>Gelieve de aantallen aan te vullen</t>
  </si>
  <si>
    <t>Aanplant</t>
  </si>
  <si>
    <t>Aantal</t>
  </si>
  <si>
    <t>Eenheid  </t>
  </si>
  <si>
    <t>Normbedrag (euro) </t>
  </si>
  <si>
    <t>Kost</t>
  </si>
  <si>
    <t>Aanplant haag </t>
  </si>
  <si>
    <t>m </t>
  </si>
  <si>
    <t>Aanplant heg </t>
  </si>
  <si>
    <t>Aanplant houtkant </t>
  </si>
  <si>
    <t>Are </t>
  </si>
  <si>
    <t>Aanplant van een bomenrij </t>
  </si>
  <si>
    <t>Boom </t>
  </si>
  <si>
    <t>Aanplant van een knotbomenrij </t>
  </si>
  <si>
    <t>Aanplant van een knotbomenrij met “poten” </t>
  </si>
  <si>
    <t>Poot (boom) </t>
  </si>
  <si>
    <t>Totale kosten aanplant</t>
  </si>
  <si>
    <t>Totale kosten beheer (20%)</t>
  </si>
  <si>
    <t xml:space="preserve">Bescherming </t>
  </si>
  <si>
    <t>Boombescherming aanplant met houten palen </t>
  </si>
  <si>
    <t>Stuk</t>
  </si>
  <si>
    <t>Boombescherming - boomkokers </t>
  </si>
  <si>
    <t>Stuk </t>
  </si>
  <si>
    <t>Bescherming aanplant heg, haag en houtkant met omheining, afrastering </t>
  </si>
  <si>
    <t>Totale kosten bescherming</t>
  </si>
  <si>
    <t xml:space="preserve">Berekening koolstofopslag </t>
  </si>
  <si>
    <t>Gelieve de uitgangssituatie aan te vullen. Aantallen worden automatisch overgenomen uit het tabblad 'Kosten aanplant en beheer'.</t>
  </si>
  <si>
    <t>Soort</t>
  </si>
  <si>
    <t>Eenheid</t>
  </si>
  <si>
    <t xml:space="preserve">Aannames voor oppervlakte </t>
  </si>
  <si>
    <t>Oppervlakte in ha</t>
  </si>
  <si>
    <t>Uitgangssituatie</t>
  </si>
  <si>
    <r>
      <t>Bijdrage koolstofopslag (ton CO</t>
    </r>
    <r>
      <rPr>
        <b/>
        <vertAlign val="subscript"/>
        <sz val="11"/>
        <color theme="1"/>
        <rFont val="Calibri"/>
        <family val="2"/>
        <scheme val="minor"/>
      </rPr>
      <t>2</t>
    </r>
    <r>
      <rPr>
        <b/>
        <sz val="11"/>
        <color theme="1"/>
        <rFont val="Calibri"/>
        <family val="2"/>
        <scheme val="minor"/>
      </rPr>
      <t>)</t>
    </r>
  </si>
  <si>
    <t>houtkanten</t>
  </si>
  <si>
    <t>Are</t>
  </si>
  <si>
    <t>niet van toepassing</t>
  </si>
  <si>
    <t>bomenrij</t>
  </si>
  <si>
    <t>stuks</t>
  </si>
  <si>
    <t>bomen op tussenafstand 7m; strook = 3m breed</t>
  </si>
  <si>
    <t>hagen</t>
  </si>
  <si>
    <t>m</t>
  </si>
  <si>
    <t>haag 1m breed</t>
  </si>
  <si>
    <t>heggen</t>
  </si>
  <si>
    <t>heg 2m breed</t>
  </si>
  <si>
    <t>knotbomenrij</t>
  </si>
  <si>
    <t>bomen op tussenafstand 6m; strook = 2m breed</t>
  </si>
  <si>
    <t xml:space="preserve">Totaal </t>
  </si>
  <si>
    <t>Berekening personeelskosten (promotor en/of parnter)</t>
  </si>
  <si>
    <t>Naam personeelslid</t>
  </si>
  <si>
    <t>Omschrijving personeelskost</t>
  </si>
  <si>
    <t>bruto maandwedde (voltijds)</t>
  </si>
  <si>
    <r>
      <t xml:space="preserve">standaarduurtarief  </t>
    </r>
    <r>
      <rPr>
        <b/>
        <sz val="9"/>
        <color theme="1"/>
        <rFont val="Calibri"/>
        <family val="2"/>
        <scheme val="minor"/>
      </rPr>
      <t>maandwedde x (1,2/100)</t>
    </r>
  </si>
  <si>
    <t>Gepresteerde uren</t>
  </si>
  <si>
    <t>Aangevraagd bedrag</t>
  </si>
  <si>
    <t>Totaal van de gemaakte kosten (euro)</t>
  </si>
  <si>
    <t>Werkingskosten en kosten voor externe dienstverlening</t>
  </si>
  <si>
    <r>
      <t xml:space="preserve">De projectpromotor kan kosten inbrengen voor de begeleiding van werkzaamheden, initiatieven voor draagvlakverbreding en opstart beheer. Vul hier de </t>
    </r>
    <r>
      <rPr>
        <b/>
        <i/>
        <sz val="11"/>
        <color theme="1"/>
        <rFont val="Calibri"/>
        <family val="2"/>
        <scheme val="minor"/>
      </rPr>
      <t>werkingskosten en kosten van externe dienstverlening</t>
    </r>
    <r>
      <rPr>
        <i/>
        <sz val="11"/>
        <color theme="1"/>
        <rFont val="Calibri"/>
        <family val="2"/>
        <scheme val="minor"/>
      </rPr>
      <t xml:space="preserve"> in. De som van </t>
    </r>
    <r>
      <rPr>
        <b/>
        <i/>
        <sz val="11"/>
        <color theme="1"/>
        <rFont val="Calibri"/>
        <family val="2"/>
        <scheme val="minor"/>
      </rPr>
      <t xml:space="preserve">personeelskosten, werkingskosten en/of kosten van externe diensten </t>
    </r>
    <r>
      <rPr>
        <i/>
        <sz val="11"/>
        <color theme="1"/>
        <rFont val="Calibri"/>
        <family val="2"/>
        <scheme val="minor"/>
      </rPr>
      <t xml:space="preserve">worden evenwel tot een </t>
    </r>
    <r>
      <rPr>
        <b/>
        <i/>
        <sz val="11"/>
        <color theme="1"/>
        <rFont val="Calibri"/>
        <family val="2"/>
        <scheme val="minor"/>
      </rPr>
      <t>maximum van 5.000€ per project</t>
    </r>
    <r>
      <rPr>
        <i/>
        <sz val="11"/>
        <color theme="1"/>
        <rFont val="Calibri"/>
        <family val="2"/>
        <scheme val="minor"/>
      </rPr>
      <t xml:space="preserve"> in rekening gebracht (combinatie tabblad personeelskosten en tabblad werkingskosten-externe diensten).</t>
    </r>
  </si>
  <si>
    <t>Leverancier</t>
  </si>
  <si>
    <t>Factuurdatum</t>
  </si>
  <si>
    <t>Factuurbedrag</t>
  </si>
  <si>
    <t>Percentage dat de factuur meetelt</t>
  </si>
  <si>
    <t>Normbedragen</t>
  </si>
  <si>
    <t>Werkzaamheden die op forfaitaire basis in aanmerking komen voor de subsidie </t>
  </si>
  <si>
    <t>Norm-eenheid  </t>
  </si>
  <si>
    <t>Technische voorwaarden </t>
  </si>
  <si>
    <t>(1) het plantgoed bestaat uitsluitend uit streekeigen en gecertificeerd autochtoon plantgoed;  (2) een haag wordt alleen mechanisch beschermd tegen vraat; (3) een haag is minstens 25m lang, heeft minstens 4 planten per meter, is aangelegd met plantgoed dat minstens 60cm hoog is en wordt aangeplant tussen 15 november en 15 maart. Dode planten worden door geschikte soorten vervangen. Indien noodzakelijk wordt de haag met een afrastering beschermd tegen het vee; (4) waardplanten voor bacterievuur worden niet geplant in een straal van 1000m van fruitboomgaarden en boomkwekerijen; (5) er worden geen gewasbeschermingsmiddelen gebruikt op de haag;  </t>
  </si>
  <si>
    <t>1) het plantgoed bestaat uitsluitend uit streekeigen en gecertificeerd autochtoon plantgoed;  (2) een heg wordt alleen mechanisch beschermd tegen vraat; (3) een heg is minstens 25m lang, heeft minstens 1 plant per meter, is aangelegd met plantgoed dat minstens 60cm hoog is en wordt aangeplant tussen 15 november en 15 maart. Dode planten worden door geschikte soorten vervangen. Indien noodzakelijk wordt de heg met een afrastering beschermd tegen het vee; (4) waardplanten voor bacterievuur worden niet geplant in een straal van 1000m van fruitboomgaarden en boomkwekerijen; (5) er worden geen gewasbeschermingsmiddelen gebruikt op de heg;  </t>
  </si>
  <si>
    <t>(1) het plantgoed bestaat uitsluitend uit streekeigen en gecertificeerd autochtoon plantgoed;  (2) een houtkant wordt alleen mechanisch beschermd tegen vraat; (3) een houtkant heeft een oppervlakte van minstens 1 are, en een breedte van maximaal 10m, is aangelegd met plantgoed dat minstens 60cm hoog is en wordt aangeplant tussen 15 november en 15 maart. De aanplant gebeurt in driehoeksverband en met een maximale plantafstand van 1,5m. Dode planten worden door geschikte soorten vervangen. Indien noodzakelijk wordt de houtkant met een afrastering beschermd tegen het vee; (4) waardplanten voor bacterievuur worden niet geplant in een straal van 1000m van fruitboomgaarden en boomkwekerijen; (5) er worden geen gewasbeschermingsmiddelen gebruikt op de haag;  </t>
  </si>
  <si>
    <t>aanplant van een bomenrij of knotbomenrij </t>
  </si>
  <si>
    <t>(1) het plantgoed bestaat uitsluitend uit streekeigen en gecertificeerd autochtoon plantgoed;  (2) een knot/bomenrij wordt alleen mechanisch beschermd tegen vraat; (3) een knot/bomenrij bestaat uit minstens 10 loofbomen, aangelegd met plantgoed met minimale stammaat 8/10, de plantafstand bedraagt minstens 7m; aanplanting wordt uitgevoerd tussen 15 november en 15 maart. een bestaande bomenrij kan aangevuld worden met minstens 10 loofbomen. Dode bomen worden door geschikte soorten vervangen. Indien nodig wordt de bomenrij met een afrastering beschermd tegen het vee; (4) waardplanten voor bacterievuur worden niet geplant in een straal van 1000m van fruitboomgaarden en boomkwekerijen; (5) er worden geen gewasbeschermingsmiddelen gebruikt op de bomenrij;  </t>
  </si>
  <si>
    <t>(1) het plantgoed bestaat uit poten: 2 tot 5-jarige takken met een diameter tussen 2 en 6 cm, en minimum 250cm lang; (2) ze worden ministens 75cm diep in de grond geplant;(3) een knot/bomenrij wordt alleen mechanisch beschermd tegen vraat; (4) een knotbomenrij bestaat uit minstens 10 bomen, de plantafstand bedraagt minstens 3m; aanplanting wordt uitgevoerd tussen 15 november en 15 maart. een bestaande knotbomenrij kan aangevuld worden met minstens 10 exemplaren. Dode bomen worden door geschikte soorten vervangen. Indien nodig wordt de knotbomenrij met een afrastering beschermd tegen het vee; (4) waardplanten voor bacterievuur worden niet geplant in een straal van 1000m van fruitboomgaarden en boomkwekerijen; (5) er worden geen gewasbeschermingsmiddelen gebruikt op de knotbomenrij;  </t>
  </si>
  <si>
    <t>(1) de subsidiabele kosten bestaan uit de kosten voor de palen, de dwarslatten en de boomband; (2) drie palen (lengte 2,5m; diameter 6-8cm) worden rond de boomkorf geplaatst (70 cm in de rond). De drie palen worden bovenaan onderling verbonden met dwarslatten (lengte 0,6m; kastanjepaal in stukken gezaagd). </t>
  </si>
  <si>
    <t>Een boomkorf in zwaar, gegalvaniseerd draadnet (dikte 3mm; hoogte 1.8m, diameter 25cm; mazen 5 cm x 5 cm (voor schapen) en mazen 5cm x 10 cm (voor runderen)) wordt vastgemaakt aan de boompaal, ofwel een kant-en-klaar boomharnas met stangen op 3 tot 5 cm afstand </t>
  </si>
  <si>
    <t>de subsidiabele kosten bestaan uit de kosten voor de palen en draad </t>
  </si>
  <si>
    <t>Volgende kosten die binnen het project gemaakt worden, komen in aanmerking voor subsidiëring:</t>
  </si>
  <si>
    <t>* de uitvoering van de aanplanting, inclusief eventuele flankerende werken om de aanplant te beschermen;</t>
  </si>
  <si>
    <t>* De uitvoering van nazorg en beheerwerken tijdens de looptijd van het project;</t>
  </si>
  <si>
    <t>* kosten voor begeleiding van werkzaamheden, initiatieven voor draagvlakverbreding en opstart beheer; dit kan personeelskosten omvatten, kosten voor externe dienstverlening en werkingskosten .</t>
  </si>
  <si>
    <t>Deze kosten kunnen door projectpromotor of partner gemaakt worden.</t>
  </si>
  <si>
    <t xml:space="preserve"> Kosten voor aanplant</t>
  </si>
  <si>
    <t>De uitvoerder van de aanplantingen is hierbij niet relevant: zowel aanplantingen die met eigen gemeentelijke of provinciale diensten uitgevoerd worden, als degene die uitbesteed worden of op andere manier uitgevoerd worden, komen in aanmerking voor subsidie.</t>
  </si>
  <si>
    <t>Andere werkzaamheden die verband houden met de aanplanting maar niet vermeld worden bij de normbedragen, worden niet in aanmerking genomen voor subsidiëring (voorafgaandelijke grondbewerking vóór aanplanting, palen m de aanplanting te markeren, enz).</t>
  </si>
  <si>
    <t>De noodzaak voor de bescherming (omheining, afrastering) wordt omstandig gemotiveerd in de projectaanvraag.</t>
  </si>
  <si>
    <t>Nazorg en beheerwerken</t>
  </si>
  <si>
    <t>Nazorg (voor alle types KLE):</t>
  </si>
  <si>
    <t>o water geven (naargelang weersomstandigheden en bodemcondities)</t>
  </si>
  <si>
    <t>o afgestorven plantgoed (na één groeiseizoen) vervangen;</t>
  </si>
  <si>
    <t>o maaiwerken van concurrerende begroeiing;</t>
  </si>
  <si>
    <t>o andere werken in de eerste twee jaren na aanplant die nodig zijn om de groei van de individuele bomen en struiken en het vooropgestelde houtig klein landschapselement als geheel te garanderen;</t>
  </si>
  <si>
    <t>Beheer:</t>
  </si>
  <si>
    <t>o Hagen en heggen: eerste snoeibeurten;</t>
  </si>
  <si>
    <t>o Knotboom: scheuten op stam verwijderen en na 2 à3 jaar takken op kop wegsnoeien (eerste knotbeurt)naargelang groeisnelheid;</t>
  </si>
  <si>
    <t>o Opgaande boom: steunpalen wegnemen na één of twee groeiseizoenen; takken op stam wegsnoeien ifv takvrije stam en kroonontwikkeling;</t>
  </si>
  <si>
    <t>o Andere werkzaamheden die nodig zijn voor de groei en gewenste ontwikkeling van aangeplante bomen en struiken.</t>
  </si>
  <si>
    <t>Kosten voor begeleiding van werkzaamheden, initiatieven voor draagvlakverbreding en opstart beheer.</t>
  </si>
  <si>
    <t>Deze kosten worden evenwel tot een maximum van 5.000€ per project in rekening gebracht.</t>
  </si>
  <si>
    <t>De projectpromotor kan volgende kosten inbrengen voor de begeleiding van werkzaamheden, initiatieven voor draagvlakverbreding en opstart beheer:</t>
  </si>
  <si>
    <t>Voor de aanplanting omvat dit technisch, administratieve, logistieke en organisatorische voorbereiding van de aanplanting (terreinbezoek, soortkeuze volgens standplaats en type KLE, vergunningsaanvraag, eventueel marktbevraging overheidsopdrachten, plantgoed bestellen, beplantingsplan uitwerken, enz.); tijdens en kort na de uitvoering van de aanplantingen is supervisie en toezicht op de uitvoering van de werken belangrijk zodat dit volgens de regels van de kunst en de opgegeven lasten gebeurt.</t>
  </si>
  <si>
    <t>In het eerstvolgende groeiseizoen is opvolging van de aanplant belangrijk om uitval (plantgoed dat niet groeit) te bekijken, nazorg te bepalen en de eerste beheerwerken voor te bereiden, op te volgen en te controleren.</t>
  </si>
  <si>
    <t>Voor de berekening van de personeelskost van de projectpromotor of -partner wordt er gewerkt met een vereenvoudige kostenoptie :</t>
  </si>
  <si>
    <t>maandwedde*(1,2/100) = standaarduurtarief.</t>
  </si>
  <si>
    <t>De factor van 1,2 houdt rekening met alle kosten van de werkgever bovenop het brutoloon (vakantiegeld, eindejaarstoelage), maar ook met verminderingen, ziekte, verlof, etc. Voor de vaststelling van het subsidiabele bedrag van de personeelskosten geeft de projectpromotor dus de gepresteerde uren van personeelslid op, de verantwoording voor die inzet, evenals de maandwedde.</t>
  </si>
  <si>
    <t>Volgende kosten komen NIET in aanmerking voor subsidiëring:</t>
  </si>
  <si>
    <t>* Kosten die geen duidelijke link hebben met het project;</t>
  </si>
  <si>
    <t>* Kosten waarvoor de facturatie en betaling gebeurden vóór de start of na de afloop van de projectuitvoeringstermijn;</t>
  </si>
  <si>
    <t>* kosten voor aankoop, huur en/of pacht van gronden;</t>
  </si>
  <si>
    <t>* kosten voor aankoop van machinerie of werkmateriaal voor aanplant, onderhoud/beheer;</t>
  </si>
  <si>
    <t>* Kosten voor bestrijdingsmiddelen</t>
  </si>
  <si>
    <t>* Kosten voor vergunningsplichtige werken waarvoor geen vergunning aangeleverd wordt;</t>
  </si>
  <si>
    <t>* Boetes, financiële sancties, schulden en gerechtskosten;</t>
  </si>
  <si>
    <t>* Recupereerbare btw;</t>
  </si>
  <si>
    <t>* studiekosten</t>
  </si>
  <si>
    <t>maximum-bedrag</t>
  </si>
  <si>
    <t>Berekening op basis van</t>
  </si>
  <si>
    <t>Kostprijsberekening</t>
  </si>
  <si>
    <r>
      <t xml:space="preserve">Kosten voor uitvoering van </t>
    </r>
    <r>
      <rPr>
        <b/>
        <sz val="11"/>
        <color rgb="FF000000"/>
        <rFont val="Calibri"/>
        <family val="2"/>
        <scheme val="minor"/>
      </rPr>
      <t>AANPLANTING</t>
    </r>
  </si>
  <si>
    <t>/</t>
  </si>
  <si>
    <t>Normbedragen aanplanting</t>
  </si>
  <si>
    <t>Voorziene aanplanting X normbedrag (zie tabblad 'berekening kosten)</t>
  </si>
  <si>
    <r>
      <t xml:space="preserve">Kosten voor de </t>
    </r>
    <r>
      <rPr>
        <b/>
        <sz val="11"/>
        <color rgb="FF000000"/>
        <rFont val="Calibri"/>
        <family val="2"/>
        <scheme val="minor"/>
      </rPr>
      <t>BESCHERMING</t>
    </r>
    <r>
      <rPr>
        <sz val="11"/>
        <color rgb="FF000000"/>
        <rFont val="Calibri"/>
        <family val="2"/>
        <scheme val="minor"/>
      </rPr>
      <t xml:space="preserve"> van de aanplanting (omheining/afrastering)</t>
    </r>
  </si>
  <si>
    <t>Normbedragen bescherming</t>
  </si>
  <si>
    <t>Voorziene bescherming X normbedrag (zie tabblad 'berekening kosten)</t>
  </si>
  <si>
    <r>
      <t xml:space="preserve">Kosten voor </t>
    </r>
    <r>
      <rPr>
        <b/>
        <sz val="11"/>
        <color rgb="FF000000"/>
        <rFont val="Calibri"/>
        <family val="2"/>
        <scheme val="minor"/>
      </rPr>
      <t>NAZORG</t>
    </r>
    <r>
      <rPr>
        <sz val="11"/>
        <color rgb="FF000000"/>
        <rFont val="Calibri"/>
        <family val="2"/>
        <scheme val="minor"/>
      </rPr>
      <t xml:space="preserve"> en </t>
    </r>
    <r>
      <rPr>
        <b/>
        <sz val="11"/>
        <color rgb="FF000000"/>
        <rFont val="Calibri"/>
        <family val="2"/>
        <scheme val="minor"/>
      </rPr>
      <t>BEHEER</t>
    </r>
    <r>
      <rPr>
        <sz val="11"/>
        <color rgb="FF000000"/>
        <rFont val="Calibri"/>
        <family val="2"/>
        <scheme val="minor"/>
      </rPr>
      <t>werken</t>
    </r>
  </si>
  <si>
    <t>20% van kostprijs voor aanplanting (excl. bescherming)</t>
  </si>
  <si>
    <t>20% van kosten voor uitvoering aanplanting ((zie tabblad 'berekening kosten)</t>
  </si>
  <si>
    <t>Diverse kosten voor begeleiding van werkzaamheden, initiatieven voor draagvlakverbreding en opstart beheer:</t>
  </si>
  <si>
    <t>Max. 5000 €</t>
  </si>
  <si>
    <r>
      <rPr>
        <sz val="7"/>
        <color rgb="FF000000"/>
        <rFont val="Times New Roman"/>
        <family val="1"/>
      </rPr>
      <t xml:space="preserve"> </t>
    </r>
    <r>
      <rPr>
        <sz val="11"/>
        <color rgb="FF000000"/>
        <rFont val="Calibri"/>
        <family val="2"/>
        <scheme val="minor"/>
      </rPr>
      <t>Eigen personeel of personeel van partners</t>
    </r>
  </si>
  <si>
    <t>personeelskost volgens profiel/barema</t>
  </si>
  <si>
    <t>Aantal gepresteerde uren X personeelskost volgens profiel/barema 
(bruto maandwedde*(1,2/100) = standaarduurtarief)</t>
  </si>
  <si>
    <t>Kosten voor externe Dienstverlening</t>
  </si>
  <si>
    <t>Kost voor inzet personeel op basis van factuur</t>
  </si>
  <si>
    <t>Aantal gepresteerde uren X kostprijs volgens factuur</t>
  </si>
  <si>
    <t>Werkingskost</t>
  </si>
  <si>
    <t>Kostenbewijs (factuur, onkostennota)</t>
  </si>
  <si>
    <t>TOTALE Projectkost</t>
  </si>
  <si>
    <t>SOM van bovenstaande kosten</t>
  </si>
  <si>
    <t>Berekening personeelskosten promotor/partner</t>
  </si>
  <si>
    <t>Hoe dient het uurloon berekend te worden?</t>
  </si>
  <si>
    <t>De berekening om het standaard uurloontarief te berekenen voor elk personeelslid is de volgende:</t>
  </si>
  <si>
    <t xml:space="preserve">1,2 / 100 * het maandelijks brutoloon = uurloon </t>
  </si>
  <si>
    <t>De factor 1,2/100 in de formule is bepaald om automatisch volgende zaken in rekening te brengen:</t>
  </si>
  <si>
    <t>1° een eerlijk en redelijk aandeel van gelijk welke andere salariskosten bovenop het bruto salaris</t>
  </si>
  <si>
    <t>2° eventuele loonkostverlagingen voor de werkgever/werknemer</t>
  </si>
  <si>
    <t>3° alle niet-werkuren zoals vakantie, ziekteverlof, enz.</t>
  </si>
  <si>
    <t>Bijvoorbeeld:</t>
  </si>
  <si>
    <t>Maandelijks brutoloon 3.000 euro, uurloon = 36 euro/uur (1,2/100*3.000)</t>
  </si>
  <si>
    <t>Maandelijks brutoloon 3.500 euro, uurloon = 42 euro/uur (1,2/100*3.500)</t>
  </si>
  <si>
    <t>Maandelijks brutoloon 4.000 euro, uurloon = 48 euro/uur (1,2/100*4.000)</t>
  </si>
  <si>
    <t>Het te hanteren bruto maandsalaris is dat van de loonstrook van januari van het kalenderjaar waarin de projectwerkzaamheden worden uitgevoerd.</t>
  </si>
  <si>
    <t>Of het bruto maandsalaris van de eerste volle maand na januari, indien de werknemer in januari van het desbetreffend kalenderjaar nog niet voor de organisatie werkte.</t>
  </si>
  <si>
    <t>Alleen het bedrag vermeld onder/bij  de term “brutosalaris” mag gebruikt worden (geen andere salariskosten) bij de berekening van het uurloon.</t>
  </si>
  <si>
    <t>De andere salariskosten worden namelijk reeds in rekening gebracht door het toepassen van de factor 1,2/100 bij de berekening van het uurloon.</t>
  </si>
  <si>
    <t xml:space="preserve">Specifiek geval: voor personen met een deeltijds contract wordt het voltijds equivalent bruto maandsalaris gebruikt voor de berekening van het uurloon. </t>
  </si>
  <si>
    <t>Hoe dient de personeelskost berekend te worden?</t>
  </si>
  <si>
    <t>Personeelskost = uren gewerkt * uurloon</t>
  </si>
  <si>
    <t>Tijdregistratie (uren gewerkt): alleen de gewerkte uren aan het project  worden geregistreerd. Niet-projecturen en niet-werktijd uren (vakantie, ziekteverlof…) uren kunnen niet in rekening gebracht worden.</t>
  </si>
  <si>
    <t>Bijkomende bepalingen:</t>
  </si>
  <si>
    <t>1°: Actualiseren van het standaard uurtarief: hetzelfde uurtarief moet worden toegepast binnen hetzelfde kalenderjaar. Het uurtarief kan worden bijgewerkt aan het begin van de volgende kalenderjaar.</t>
  </si>
  <si>
    <t>2°: Het maximum aantal werkuren per maand: het totaal aantal gerapporteerde projecturen per maand kan niet hoger zijn dan de contractuele arbeidsduur per maand.</t>
  </si>
  <si>
    <t>3°: Uitzonderlijke projecturen buiten normale werkdagen (weekend en feestdagen): kunnen ingebracht worden volgens dezelfde bepalingen als andere projecturen.</t>
  </si>
  <si>
    <t xml:space="preserve">4°: Personeel met een maandsalaris op basis van uurloon: het bruto maandsalaris, als grondslag voor de berekening van het standaard uurtarief, dient als volgt berekend te worden: </t>
  </si>
  <si>
    <t>bruto maandsalaris = bruto uurloon (januari/eerste maand volledig dienstverband) x 7,6 x 21,5</t>
  </si>
  <si>
    <t>Stavingsstukken personeelskosten:</t>
  </si>
  <si>
    <t>De loonkostfiche van januari (of de daarop volgende volledige eerste maand dat de medewerker voor de organisatie werkt) voor elk kalenderjaar dat de medewerker werkt op het project.</t>
  </si>
  <si>
    <r>
      <t xml:space="preserve">De subsidie voor de aanplanting en bijhorende bescherming, wordt </t>
    </r>
    <r>
      <rPr>
        <u/>
        <sz val="11"/>
        <color theme="1"/>
        <rFont val="Calibri"/>
        <family val="2"/>
        <scheme val="minor"/>
      </rPr>
      <t>uitsluitend berekend op basis van de normbedragen</t>
    </r>
    <r>
      <rPr>
        <sz val="11"/>
        <color theme="1"/>
        <rFont val="Calibri"/>
        <family val="2"/>
        <scheme val="minor"/>
      </rPr>
      <t xml:space="preserve"> vermeld in dit oproepreglement en de effectieve realisaties op het terrein. In globo omvatten de normbedragen de volledige vergoeding (100%) van het nodige materiaal, de werkuren en inzet machinerie voor deze werkzaamheden. Daarop wordt het subsidiepercentage toegepast.</t>
    </r>
  </si>
  <si>
    <r>
      <t xml:space="preserve">Voor de </t>
    </r>
    <r>
      <rPr>
        <u/>
        <sz val="11"/>
        <color theme="1"/>
        <rFont val="Calibri"/>
        <family val="2"/>
        <scheme val="minor"/>
      </rPr>
      <t xml:space="preserve">nazorg en beheerwerken </t>
    </r>
    <r>
      <rPr>
        <sz val="11"/>
        <color theme="1"/>
        <rFont val="Calibri"/>
        <family val="2"/>
        <scheme val="minor"/>
      </rPr>
      <t xml:space="preserve">wordt een procentueel bedrag van </t>
    </r>
    <r>
      <rPr>
        <u/>
        <sz val="11"/>
        <color theme="1"/>
        <rFont val="Calibri"/>
        <family val="2"/>
        <scheme val="minor"/>
      </rPr>
      <t>20% van de effectieve en bewezen aanplanting</t>
    </r>
    <r>
      <rPr>
        <sz val="11"/>
        <color theme="1"/>
        <rFont val="Calibri"/>
        <family val="2"/>
        <scheme val="minor"/>
      </rPr>
      <t xml:space="preserve"> in rekening genomen (exclusief kosten voor bescherming), waarop vervolgens het algemene subsidiepercentage (70%) wordt toegepast. Het kan volgende werkzaamheden omvatten (niet-limitatieve opsomming):</t>
    </r>
  </si>
  <si>
    <r>
      <t xml:space="preserve">* Eigen personeelskosten of kosten van externe dienstverlening betreffende de </t>
    </r>
    <r>
      <rPr>
        <u/>
        <sz val="11"/>
        <color theme="1"/>
        <rFont val="Calibri"/>
        <family val="2"/>
        <scheme val="minor"/>
      </rPr>
      <t>voorbereiding, advisering, supervisie, evenals toezicht/controle</t>
    </r>
    <r>
      <rPr>
        <sz val="11"/>
        <color theme="1"/>
        <rFont val="Calibri"/>
        <family val="2"/>
        <scheme val="minor"/>
      </rPr>
      <t xml:space="preserve"> voor, tijdens én na de aanplanting, nazorg en beheerwerken;</t>
    </r>
  </si>
  <si>
    <r>
      <t xml:space="preserve">* Personeels-, werkingskosten en/of kosten van externe dienstverlening voor de initiatieven rond </t>
    </r>
    <r>
      <rPr>
        <u/>
        <sz val="11"/>
        <color theme="1"/>
        <rFont val="Calibri"/>
        <family val="2"/>
        <scheme val="minor"/>
      </rPr>
      <t>draagvlakverbreding</t>
    </r>
    <r>
      <rPr>
        <sz val="11"/>
        <color theme="1"/>
        <rFont val="Calibri"/>
        <family val="2"/>
        <scheme val="minor"/>
      </rPr>
      <t xml:space="preserve"> in de fase van de aanplant en/of het beheer (communicatie, opmaak en productie communicatiemateriaal, organisatie van evenementen, doelgroepen betrekken en/of activeren,…) om de betrokkenheid van en het draagvlak bij omwonenden, streekbewoners en andere doelgroepen te vergroten (o.a. landbouwers, vrijwilligers, buurtcomité, wijkorganisatie, enz.), enz.</t>
    </r>
  </si>
  <si>
    <r>
      <t>* Personeels-, werkingskosten en/of kosten van externe dienstverlening voor de opstart van duurzaam en kwalitatief beheer (</t>
    </r>
    <r>
      <rPr>
        <u/>
        <sz val="11"/>
        <color theme="1"/>
        <rFont val="Calibri"/>
        <family val="2"/>
        <scheme val="minor"/>
      </rPr>
      <t>opmaak beheerplanning, vorming organiseren, systeem voor kennisopbouw opstarten, enz.</t>
    </r>
    <r>
      <rPr>
        <sz val="11"/>
        <color theme="1"/>
        <rFont val="Calibri"/>
        <family val="2"/>
        <scheme val="minor"/>
      </rPr>
      <t xml:space="preserve"> )</t>
    </r>
  </si>
  <si>
    <t>Projectoproep Houtkanten 2024</t>
  </si>
  <si>
    <r>
      <t xml:space="preserve">De projectpromotor kan kosten inbrengen voor de </t>
    </r>
    <r>
      <rPr>
        <b/>
        <i/>
        <sz val="11"/>
        <color theme="1"/>
        <rFont val="Calibri"/>
        <family val="2"/>
        <scheme val="minor"/>
      </rPr>
      <t>begeleiding</t>
    </r>
    <r>
      <rPr>
        <i/>
        <sz val="11"/>
        <color theme="1"/>
        <rFont val="Calibri"/>
        <family val="2"/>
        <scheme val="minor"/>
      </rPr>
      <t xml:space="preserve"> van werkzaamheden, initiatieven voor </t>
    </r>
    <r>
      <rPr>
        <b/>
        <i/>
        <sz val="11"/>
        <color theme="1"/>
        <rFont val="Calibri"/>
        <family val="2"/>
        <scheme val="minor"/>
      </rPr>
      <t>draagvlakverbreding</t>
    </r>
    <r>
      <rPr>
        <i/>
        <sz val="11"/>
        <color theme="1"/>
        <rFont val="Calibri"/>
        <family val="2"/>
        <scheme val="minor"/>
      </rPr>
      <t xml:space="preserve"> en </t>
    </r>
    <r>
      <rPr>
        <b/>
        <i/>
        <sz val="11"/>
        <color theme="1"/>
        <rFont val="Calibri"/>
        <family val="2"/>
        <scheme val="minor"/>
      </rPr>
      <t>opstart beheer</t>
    </r>
    <r>
      <rPr>
        <i/>
        <sz val="11"/>
        <color theme="1"/>
        <rFont val="Calibri"/>
        <family val="2"/>
        <scheme val="minor"/>
      </rPr>
      <t xml:space="preserve">. Opgelet: aanplantkosten zitten vervat in het normbedrag op de tab 'Kosten aanplant en beheer'. Vul hier de personeelskost van de </t>
    </r>
    <r>
      <rPr>
        <b/>
        <i/>
        <sz val="11"/>
        <color theme="1"/>
        <rFont val="Calibri"/>
        <family val="2"/>
        <scheme val="minor"/>
      </rPr>
      <t>projectpromotor of -partner</t>
    </r>
    <r>
      <rPr>
        <i/>
        <sz val="11"/>
        <color theme="1"/>
        <rFont val="Calibri"/>
        <family val="2"/>
        <scheme val="minor"/>
      </rPr>
      <t xml:space="preserve"> in. De som van </t>
    </r>
    <r>
      <rPr>
        <b/>
        <i/>
        <sz val="11"/>
        <color theme="1"/>
        <rFont val="Calibri"/>
        <family val="2"/>
        <scheme val="minor"/>
      </rPr>
      <t>personeelskosten, werkingskosten en/of kosten van externe diensten</t>
    </r>
    <r>
      <rPr>
        <i/>
        <sz val="11"/>
        <color theme="1"/>
        <rFont val="Calibri"/>
        <family val="2"/>
        <scheme val="minor"/>
      </rPr>
      <t xml:space="preserve"> worden evenwel tot een </t>
    </r>
    <r>
      <rPr>
        <b/>
        <i/>
        <sz val="11"/>
        <color theme="1"/>
        <rFont val="Calibri"/>
        <family val="2"/>
        <scheme val="minor"/>
      </rPr>
      <t xml:space="preserve">maximum van 5.000€ per project </t>
    </r>
    <r>
      <rPr>
        <i/>
        <sz val="11"/>
        <color theme="1"/>
        <rFont val="Calibri"/>
        <family val="2"/>
        <scheme val="minor"/>
      </rPr>
      <t>in rekening gebracht (combinatie tabblad personeelskosten en tabblad werkingskosten-externe diensten).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</si>
</sst>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 [$€-813]_-;\-* #,##0.00\ [$€-813]_-;_-* &quot;-&quot;??\ [$€-813]_-;_-@_-"/>
    <numFmt numFmtId="165" formatCode="&quot;€&quot;\ #,##0.00"/>
  </numFmts>
  <fonts count="1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color rgb="FF000000"/>
      <name val="Calibri"/>
      <family val="2"/>
      <scheme val="minor"/>
    </font>
    <font>
      <sz val="7"/>
      <color rgb="FF000000"/>
      <name val="Times New Roman"/>
      <family val="1"/>
    </font>
    <font>
      <b/>
      <sz val="11"/>
      <color rgb="FF000000"/>
      <name val="Calibri"/>
      <family val="2"/>
      <scheme val="minor"/>
    </font>
    <font>
      <sz val="11"/>
      <color rgb="FF000000"/>
      <name val="Calibri"/>
      <family val="1"/>
      <scheme val="minor"/>
    </font>
    <font>
      <b/>
      <sz val="11"/>
      <color rgb="FF000000"/>
      <name val="Calibri"/>
      <family val="2"/>
    </font>
    <font>
      <sz val="11"/>
      <color rgb="FF000000"/>
      <name val="Calibri"/>
      <family val="2"/>
    </font>
    <font>
      <b/>
      <vertAlign val="subscript"/>
      <sz val="11"/>
      <color theme="1"/>
      <name val="Calibri"/>
      <family val="2"/>
      <scheme val="minor"/>
    </font>
    <font>
      <b/>
      <i/>
      <sz val="11"/>
      <color theme="1"/>
      <name val="Calibri"/>
      <family val="2"/>
      <scheme val="minor"/>
    </font>
    <font>
      <b/>
      <sz val="9"/>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40">
    <border>
      <left/>
      <right/>
      <top/>
      <bottom/>
      <diagonal/>
    </border>
    <border>
      <left/>
      <right/>
      <top/>
      <bottom style="thin">
        <color indexed="64"/>
      </bottom>
      <diagonal/>
    </border>
    <border>
      <left/>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999999"/>
      </right>
      <top style="thin">
        <color rgb="FF000000"/>
      </top>
      <bottom style="medium">
        <color rgb="FF999999"/>
      </bottom>
      <diagonal/>
    </border>
    <border>
      <left style="thin">
        <color rgb="FF000000"/>
      </left>
      <right style="medium">
        <color rgb="FF999999"/>
      </right>
      <top style="thin">
        <color rgb="FF000000"/>
      </top>
      <bottom style="medium">
        <color rgb="FF666666"/>
      </bottom>
      <diagonal/>
    </border>
    <border>
      <left style="thin">
        <color rgb="FF000000"/>
      </left>
      <right style="thin">
        <color rgb="FF000000"/>
      </right>
      <top style="thin">
        <color rgb="FF000000"/>
      </top>
      <bottom style="medium">
        <color rgb="FF666666"/>
      </bottom>
      <diagonal/>
    </border>
    <border>
      <left style="thin">
        <color rgb="FF000000"/>
      </left>
      <right style="thin">
        <color rgb="FF000000"/>
      </right>
      <top style="thin">
        <color rgb="FF000000"/>
      </top>
      <bottom style="medium">
        <color rgb="FF999999"/>
      </bottom>
      <diagonal/>
    </border>
    <border>
      <left style="thin">
        <color rgb="FF000000"/>
      </left>
      <right style="medium">
        <color rgb="FF999999"/>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medium">
        <color rgb="FF999999"/>
      </bottom>
      <diagonal/>
    </border>
    <border>
      <left/>
      <right style="medium">
        <color rgb="FF999999"/>
      </right>
      <top style="thin">
        <color rgb="FF000000"/>
      </top>
      <bottom style="medium">
        <color rgb="FF999999"/>
      </bottom>
      <diagonal/>
    </border>
    <border>
      <left/>
      <right style="medium">
        <color rgb="FF999999"/>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rgb="FF999999"/>
      </right>
      <top/>
      <bottom style="medium">
        <color rgb="FF999999"/>
      </bottom>
      <diagonal/>
    </border>
    <border>
      <left style="thin">
        <color rgb="FF000000"/>
      </left>
      <right/>
      <top/>
      <bottom style="medium">
        <color rgb="FF999999"/>
      </bottom>
      <diagonal/>
    </border>
    <border>
      <left/>
      <right style="medium">
        <color rgb="FF999999"/>
      </right>
      <top style="thin">
        <color rgb="FF000000"/>
      </top>
      <bottom style="medium">
        <color indexed="64"/>
      </bottom>
      <diagonal/>
    </border>
    <border>
      <left style="thin">
        <color rgb="FF000000"/>
      </left>
      <right style="medium">
        <color rgb="FF999999"/>
      </right>
      <top style="thin">
        <color rgb="FF000000"/>
      </top>
      <bottom style="medium">
        <color indexed="64"/>
      </bottom>
      <diagonal/>
    </border>
    <border>
      <left style="thin">
        <color rgb="FF000000"/>
      </left>
      <right/>
      <top style="thin">
        <color rgb="FF000000"/>
      </top>
      <bottom/>
      <diagonal/>
    </border>
    <border>
      <left/>
      <right style="medium">
        <color rgb="FF999999"/>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181">
    <xf numFmtId="0" fontId="0" fillId="0" borderId="0" xfId="0"/>
    <xf numFmtId="0" fontId="2" fillId="0" borderId="0" xfId="0" applyFont="1"/>
    <xf numFmtId="0" fontId="0" fillId="2" borderId="0" xfId="0" applyFill="1"/>
    <xf numFmtId="0" fontId="0" fillId="0" borderId="0" xfId="0" applyAlignment="1">
      <alignment horizontal="center" vertical="center"/>
    </xf>
    <xf numFmtId="0" fontId="5" fillId="0" borderId="3" xfId="0" applyFont="1" applyBorder="1" applyAlignment="1">
      <alignment vertical="center" wrapText="1"/>
    </xf>
    <xf numFmtId="0" fontId="0" fillId="0" borderId="3" xfId="0" applyBorder="1" applyAlignment="1">
      <alignment vertical="top" wrapText="1"/>
    </xf>
    <xf numFmtId="0" fontId="5" fillId="0" borderId="4" xfId="0" applyFont="1" applyBorder="1" applyAlignment="1">
      <alignment vertical="center" wrapText="1"/>
    </xf>
    <xf numFmtId="0" fontId="5" fillId="0" borderId="4" xfId="0" applyFont="1" applyBorder="1" applyAlignment="1">
      <alignment horizontal="left" vertical="center" wrapText="1" indent="4"/>
    </xf>
    <xf numFmtId="0" fontId="5" fillId="0" borderId="5" xfId="0" applyFont="1" applyBorder="1" applyAlignment="1">
      <alignment vertical="center" wrapText="1"/>
    </xf>
    <xf numFmtId="0" fontId="5" fillId="0" borderId="6" xfId="0" applyFont="1" applyBorder="1" applyAlignment="1">
      <alignment horizontal="left" vertical="center" wrapText="1" indent="4"/>
    </xf>
    <xf numFmtId="0" fontId="5" fillId="0" borderId="6" xfId="0" applyFont="1" applyBorder="1" applyAlignment="1">
      <alignment vertical="center" wrapText="1"/>
    </xf>
    <xf numFmtId="0" fontId="3" fillId="0" borderId="0" xfId="0" applyFont="1" applyAlignment="1">
      <alignment vertical="center" wrapText="1"/>
    </xf>
    <xf numFmtId="0" fontId="0" fillId="0" borderId="0" xfId="0" applyAlignment="1">
      <alignment horizontal="center"/>
    </xf>
    <xf numFmtId="0" fontId="0" fillId="0" borderId="0" xfId="0" applyAlignment="1">
      <alignment vertical="top" wrapText="1"/>
    </xf>
    <xf numFmtId="0" fontId="2" fillId="3" borderId="0" xfId="0" applyFont="1" applyFill="1"/>
    <xf numFmtId="0" fontId="2" fillId="2" borderId="0" xfId="0" applyFont="1" applyFill="1"/>
    <xf numFmtId="0" fontId="5" fillId="2" borderId="9" xfId="0" applyFont="1" applyFill="1" applyBorder="1" applyAlignment="1">
      <alignment vertical="center" wrapText="1"/>
    </xf>
    <xf numFmtId="0" fontId="5" fillId="2" borderId="8" xfId="0" applyFont="1" applyFill="1" applyBorder="1" applyAlignment="1">
      <alignment vertical="center" wrapText="1"/>
    </xf>
    <xf numFmtId="0" fontId="5" fillId="2" borderId="4" xfId="0" applyFont="1" applyFill="1" applyBorder="1" applyAlignment="1">
      <alignment vertical="center" wrapText="1"/>
    </xf>
    <xf numFmtId="0" fontId="5" fillId="2" borderId="3" xfId="0" applyFont="1" applyFill="1" applyBorder="1" applyAlignment="1">
      <alignment vertical="center" wrapText="1"/>
    </xf>
    <xf numFmtId="0" fontId="5" fillId="0" borderId="3" xfId="0" applyFont="1" applyBorder="1" applyAlignment="1">
      <alignment horizontal="center" vertical="center" wrapText="1"/>
    </xf>
    <xf numFmtId="0" fontId="8" fillId="0" borderId="6" xfId="0" quotePrefix="1" applyFont="1" applyBorder="1" applyAlignment="1">
      <alignment horizontal="left" vertical="center" wrapText="1" indent="4"/>
    </xf>
    <xf numFmtId="0" fontId="10" fillId="0" borderId="14" xfId="0" applyFont="1" applyBorder="1" applyAlignment="1">
      <alignment horizontal="left" vertical="center" wrapText="1"/>
    </xf>
    <xf numFmtId="0" fontId="10" fillId="0" borderId="16" xfId="0" applyFont="1" applyBorder="1" applyAlignment="1">
      <alignment horizontal="left" vertical="center" wrapText="1"/>
    </xf>
    <xf numFmtId="165" fontId="10" fillId="0" borderId="11" xfId="0" applyNumberFormat="1" applyFont="1" applyBorder="1" applyAlignment="1">
      <alignment horizontal="center" vertical="center" wrapText="1"/>
    </xf>
    <xf numFmtId="165" fontId="10" fillId="0" borderId="11" xfId="2" applyNumberFormat="1" applyFont="1" applyBorder="1" applyAlignment="1">
      <alignment horizontal="center" vertical="center" wrapText="1"/>
    </xf>
    <xf numFmtId="165" fontId="10" fillId="0" borderId="15" xfId="0" applyNumberFormat="1" applyFont="1" applyBorder="1" applyAlignment="1">
      <alignment horizontal="center" vertical="center" wrapText="1"/>
    </xf>
    <xf numFmtId="165" fontId="0" fillId="0" borderId="0" xfId="0" applyNumberFormat="1" applyAlignment="1">
      <alignment horizontal="center"/>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5" xfId="0" applyFont="1" applyBorder="1" applyAlignment="1">
      <alignment horizontal="center" vertical="center" wrapText="1"/>
    </xf>
    <xf numFmtId="0" fontId="9" fillId="2" borderId="12" xfId="0" applyFont="1" applyFill="1" applyBorder="1" applyAlignment="1">
      <alignment horizontal="left" vertical="center" wrapText="1"/>
    </xf>
    <xf numFmtId="165" fontId="9" fillId="2" borderId="12"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left" vertical="center" wrapText="1"/>
    </xf>
    <xf numFmtId="0" fontId="0" fillId="0" borderId="10" xfId="0" applyBorder="1" applyAlignment="1">
      <alignment horizontal="center" vertical="center"/>
    </xf>
    <xf numFmtId="0" fontId="0" fillId="0" borderId="2" xfId="0" applyBorder="1"/>
    <xf numFmtId="0" fontId="2" fillId="2" borderId="10" xfId="0" applyFont="1" applyFill="1" applyBorder="1" applyAlignment="1">
      <alignment wrapText="1"/>
    </xf>
    <xf numFmtId="0" fontId="2" fillId="2" borderId="10" xfId="0" applyFont="1" applyFill="1" applyBorder="1" applyAlignment="1">
      <alignment horizontal="center" wrapText="1"/>
    </xf>
    <xf numFmtId="165" fontId="0" fillId="0" borderId="0" xfId="0" applyNumberFormat="1" applyAlignment="1">
      <alignment horizontal="center" wrapText="1"/>
    </xf>
    <xf numFmtId="0" fontId="0" fillId="0" borderId="0" xfId="0" applyAlignment="1">
      <alignment horizontal="center" wrapText="1"/>
    </xf>
    <xf numFmtId="0" fontId="0" fillId="0" borderId="2" xfId="0" applyBorder="1" applyAlignment="1">
      <alignment horizontal="center"/>
    </xf>
    <xf numFmtId="2" fontId="0" fillId="0" borderId="0" xfId="0" applyNumberFormat="1" applyAlignment="1">
      <alignment horizontal="center" wrapText="1"/>
    </xf>
    <xf numFmtId="165" fontId="0" fillId="0" borderId="0" xfId="0" applyNumberFormat="1" applyAlignment="1">
      <alignment wrapText="1"/>
    </xf>
    <xf numFmtId="165" fontId="0" fillId="0" borderId="1" xfId="0" applyNumberFormat="1" applyBorder="1" applyAlignment="1">
      <alignment horizontal="center" wrapText="1"/>
    </xf>
    <xf numFmtId="0" fontId="2" fillId="2" borderId="31" xfId="0" applyFont="1" applyFill="1" applyBorder="1" applyAlignment="1">
      <alignment horizontal="center" wrapText="1"/>
    </xf>
    <xf numFmtId="0" fontId="2" fillId="2" borderId="33" xfId="0" applyFont="1" applyFill="1" applyBorder="1" applyAlignment="1">
      <alignment horizontal="center" wrapText="1"/>
    </xf>
    <xf numFmtId="0" fontId="2" fillId="0" borderId="0" xfId="0" applyFont="1" applyAlignment="1">
      <alignment horizontal="left" vertical="center" wrapText="1"/>
    </xf>
    <xf numFmtId="0" fontId="0" fillId="0" borderId="0" xfId="0" applyAlignment="1" applyProtection="1">
      <alignment horizontal="center" vertical="center"/>
      <protection locked="0"/>
    </xf>
    <xf numFmtId="44" fontId="0" fillId="0" borderId="2" xfId="0" applyNumberFormat="1" applyBorder="1" applyAlignment="1">
      <alignment horizontal="center" vertical="center"/>
    </xf>
    <xf numFmtId="44" fontId="0" fillId="0" borderId="0" xfId="0" applyNumberFormat="1" applyAlignment="1">
      <alignment vertical="center"/>
    </xf>
    <xf numFmtId="44" fontId="0" fillId="0" borderId="0" xfId="0" applyNumberFormat="1" applyAlignment="1">
      <alignment horizontal="center" vertical="center"/>
    </xf>
    <xf numFmtId="44" fontId="0" fillId="0" borderId="39" xfId="0" applyNumberFormat="1" applyBorder="1" applyAlignment="1">
      <alignment horizontal="center" vertical="center"/>
    </xf>
    <xf numFmtId="0" fontId="0" fillId="0" borderId="0" xfId="0" applyAlignment="1" applyProtection="1">
      <alignment vertical="center"/>
      <protection locked="0"/>
    </xf>
    <xf numFmtId="0" fontId="4" fillId="0" borderId="0" xfId="0" applyFont="1" applyAlignment="1" applyProtection="1">
      <alignment vertical="center"/>
      <protection locked="0"/>
    </xf>
    <xf numFmtId="0" fontId="2" fillId="0" borderId="0" xfId="0" applyFont="1" applyAlignment="1" applyProtection="1">
      <alignment vertical="center"/>
      <protection locked="0"/>
    </xf>
    <xf numFmtId="0" fontId="0" fillId="0" borderId="0" xfId="0" applyAlignment="1" applyProtection="1">
      <alignment horizontal="left" vertical="center"/>
      <protection locked="0"/>
    </xf>
    <xf numFmtId="0" fontId="2" fillId="0" borderId="0" xfId="0" applyFont="1" applyAlignment="1" applyProtection="1">
      <alignment horizontal="center" vertical="center"/>
      <protection locked="0"/>
    </xf>
    <xf numFmtId="0" fontId="0" fillId="0" borderId="10" xfId="0" applyBorder="1" applyAlignment="1" applyProtection="1">
      <alignment vertical="center"/>
      <protection locked="0"/>
    </xf>
    <xf numFmtId="0" fontId="2" fillId="2" borderId="1" xfId="0"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0" fillId="0" borderId="0" xfId="0" applyProtection="1">
      <protection locked="0"/>
    </xf>
    <xf numFmtId="0" fontId="3" fillId="0" borderId="0" xfId="0" applyFont="1" applyAlignment="1" applyProtection="1">
      <alignment vertical="center" wrapText="1"/>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0" fontId="12" fillId="0" borderId="0" xfId="0" applyFont="1" applyAlignment="1" applyProtection="1">
      <alignment vertical="center" wrapText="1"/>
      <protection locked="0"/>
    </xf>
    <xf numFmtId="10" fontId="0" fillId="0" borderId="0" xfId="1" applyNumberFormat="1" applyFont="1" applyProtection="1">
      <protection locked="0"/>
    </xf>
    <xf numFmtId="0" fontId="0" fillId="2" borderId="10" xfId="0" applyFill="1" applyBorder="1" applyProtection="1">
      <protection locked="0"/>
    </xf>
    <xf numFmtId="0" fontId="2" fillId="0" borderId="0" xfId="0" applyFont="1" applyAlignment="1" applyProtection="1">
      <alignment horizontal="left" vertical="center"/>
      <protection locked="0"/>
    </xf>
    <xf numFmtId="0" fontId="2" fillId="0" borderId="1" xfId="0" applyFont="1" applyBorder="1" applyAlignment="1" applyProtection="1">
      <alignment horizontal="center"/>
      <protection locked="0"/>
    </xf>
    <xf numFmtId="0" fontId="2" fillId="0" borderId="1" xfId="0" applyFont="1" applyBorder="1" applyAlignment="1" applyProtection="1">
      <alignment horizontal="left" vertical="center"/>
      <protection locked="0"/>
    </xf>
    <xf numFmtId="0" fontId="2" fillId="0" borderId="1" xfId="0" applyFont="1" applyBorder="1" applyProtection="1">
      <protection locked="0"/>
    </xf>
    <xf numFmtId="0" fontId="2" fillId="0" borderId="0" xfId="0" applyFont="1" applyProtection="1">
      <protection locked="0"/>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164" fontId="0" fillId="2" borderId="10" xfId="0" applyNumberFormat="1" applyFill="1" applyBorder="1" applyAlignment="1" applyProtection="1">
      <alignment horizontal="center" vertical="center"/>
      <protection locked="0"/>
    </xf>
    <xf numFmtId="10" fontId="0" fillId="0" borderId="0" xfId="1" applyNumberFormat="1" applyFont="1" applyAlignment="1">
      <alignment horizontal="center"/>
    </xf>
    <xf numFmtId="0" fontId="2" fillId="2" borderId="10" xfId="0" applyFont="1" applyFill="1" applyBorder="1" applyAlignment="1" applyProtection="1">
      <alignment horizontal="center" wrapText="1"/>
      <protection locked="0"/>
    </xf>
    <xf numFmtId="0" fontId="2" fillId="2" borderId="10" xfId="0" applyFont="1" applyFill="1" applyBorder="1" applyAlignment="1" applyProtection="1">
      <alignment wrapText="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165" fontId="0" fillId="0" borderId="0" xfId="0" applyNumberFormat="1" applyAlignment="1" applyProtection="1">
      <alignment horizontal="center" wrapText="1"/>
      <protection locked="0"/>
    </xf>
    <xf numFmtId="9" fontId="0" fillId="0" borderId="0" xfId="1" applyFont="1" applyAlignment="1" applyProtection="1">
      <alignment horizontal="center" vertical="center" wrapText="1"/>
      <protection locked="0"/>
    </xf>
    <xf numFmtId="165" fontId="0" fillId="0" borderId="0" xfId="0" applyNumberFormat="1" applyAlignment="1" applyProtection="1">
      <alignment horizontal="center"/>
      <protection locked="0"/>
    </xf>
    <xf numFmtId="9" fontId="0" fillId="0" borderId="0" xfId="1" applyFont="1" applyAlignment="1" applyProtection="1">
      <alignment horizontal="center" vertical="center"/>
      <protection locked="0"/>
    </xf>
    <xf numFmtId="0" fontId="0" fillId="0" borderId="2" xfId="0" applyBorder="1" applyAlignment="1" applyProtection="1">
      <alignment horizontal="center"/>
      <protection locked="0"/>
    </xf>
    <xf numFmtId="0" fontId="0" fillId="0" borderId="2" xfId="0" applyBorder="1" applyProtection="1">
      <protection locked="0"/>
    </xf>
    <xf numFmtId="165" fontId="0" fillId="0" borderId="2" xfId="0" applyNumberFormat="1" applyBorder="1" applyAlignment="1" applyProtection="1">
      <alignment horizontal="center"/>
      <protection locked="0"/>
    </xf>
    <xf numFmtId="0" fontId="0" fillId="0" borderId="2" xfId="0" applyBorder="1" applyAlignment="1" applyProtection="1">
      <alignment horizontal="center" vertical="center"/>
      <protection locked="0"/>
    </xf>
    <xf numFmtId="165" fontId="0" fillId="0" borderId="2" xfId="0" applyNumberFormat="1" applyBorder="1" applyAlignment="1">
      <alignment horizontal="center"/>
    </xf>
    <xf numFmtId="0" fontId="2" fillId="2" borderId="10" xfId="0" applyFont="1" applyFill="1" applyBorder="1" applyAlignment="1" applyProtection="1">
      <alignment horizontal="center" vertical="center"/>
      <protection locked="0"/>
    </xf>
    <xf numFmtId="0" fontId="0" fillId="0" borderId="10" xfId="0" applyBorder="1" applyProtection="1">
      <protection locked="0"/>
    </xf>
    <xf numFmtId="0" fontId="2" fillId="2" borderId="10" xfId="0" applyFont="1" applyFill="1" applyBorder="1"/>
    <xf numFmtId="0" fontId="2" fillId="2" borderId="10" xfId="0" applyFont="1" applyFill="1" applyBorder="1" applyAlignment="1">
      <alignment horizontal="center" vertical="center"/>
    </xf>
    <xf numFmtId="0" fontId="2" fillId="2" borderId="10" xfId="0" applyFont="1" applyFill="1" applyBorder="1" applyAlignment="1">
      <alignment horizontal="center"/>
    </xf>
    <xf numFmtId="0" fontId="0" fillId="0" borderId="10" xfId="0" applyBorder="1"/>
    <xf numFmtId="0" fontId="0" fillId="0" borderId="10" xfId="0" applyBorder="1" applyAlignment="1">
      <alignment horizontal="center"/>
    </xf>
    <xf numFmtId="0" fontId="0" fillId="0" borderId="17" xfId="0" applyBorder="1" applyAlignment="1">
      <alignment horizontal="center"/>
    </xf>
    <xf numFmtId="0" fontId="0" fillId="0" borderId="9" xfId="0" applyBorder="1" applyAlignment="1">
      <alignment horizontal="center"/>
    </xf>
    <xf numFmtId="0" fontId="2" fillId="2" borderId="21" xfId="0"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9" fillId="0" borderId="0" xfId="0" applyFont="1" applyAlignment="1" applyProtection="1">
      <alignment horizontal="left" vertical="center" wrapText="1"/>
    </xf>
    <xf numFmtId="0" fontId="9" fillId="2" borderId="25" xfId="0" applyFont="1" applyFill="1" applyBorder="1" applyAlignment="1" applyProtection="1">
      <alignment horizontal="center" vertical="center" wrapText="1"/>
    </xf>
    <xf numFmtId="165" fontId="9" fillId="2" borderId="26" xfId="0" applyNumberFormat="1" applyFont="1" applyFill="1" applyBorder="1" applyAlignment="1" applyProtection="1">
      <alignment horizontal="center" vertical="center" wrapText="1"/>
    </xf>
    <xf numFmtId="0" fontId="10" fillId="0" borderId="23" xfId="0" applyFont="1" applyBorder="1" applyAlignment="1" applyProtection="1">
      <alignment horizontal="center" vertical="center" wrapText="1"/>
    </xf>
    <xf numFmtId="165" fontId="10" fillId="0" borderId="24" xfId="0" applyNumberFormat="1" applyFont="1" applyBorder="1" applyAlignment="1" applyProtection="1">
      <alignment horizontal="center" vertical="center" wrapText="1"/>
    </xf>
    <xf numFmtId="165" fontId="0" fillId="0" borderId="22" xfId="0" applyNumberFormat="1" applyBorder="1" applyAlignment="1" applyProtection="1">
      <alignment horizontal="center"/>
    </xf>
    <xf numFmtId="0" fontId="10" fillId="0" borderId="19" xfId="0" applyFont="1" applyBorder="1" applyAlignment="1" applyProtection="1">
      <alignment horizontal="center" vertical="center" wrapText="1"/>
    </xf>
    <xf numFmtId="165" fontId="10" fillId="0" borderId="18" xfId="0" applyNumberFormat="1" applyFont="1" applyBorder="1" applyAlignment="1" applyProtection="1">
      <alignment horizontal="center" vertical="center" wrapText="1"/>
    </xf>
    <xf numFmtId="0" fontId="10" fillId="0" borderId="28" xfId="0" applyFont="1" applyBorder="1" applyAlignment="1" applyProtection="1">
      <alignment horizontal="center" vertical="center" wrapText="1"/>
    </xf>
    <xf numFmtId="165" fontId="10" fillId="0" borderId="29" xfId="0" applyNumberFormat="1" applyFont="1" applyBorder="1" applyAlignment="1" applyProtection="1">
      <alignment horizontal="center" vertical="center" wrapText="1"/>
    </xf>
    <xf numFmtId="0" fontId="10" fillId="0" borderId="0" xfId="0" applyFont="1" applyAlignment="1" applyProtection="1">
      <alignment horizontal="center" vertical="center" wrapText="1"/>
    </xf>
    <xf numFmtId="165" fontId="9" fillId="0" borderId="10" xfId="0" applyNumberFormat="1" applyFont="1" applyBorder="1" applyAlignment="1" applyProtection="1">
      <alignment horizontal="left" vertical="center" wrapText="1"/>
    </xf>
    <xf numFmtId="165" fontId="0" fillId="0" borderId="10" xfId="0" applyNumberFormat="1" applyBorder="1" applyAlignment="1" applyProtection="1">
      <alignment horizontal="center"/>
    </xf>
    <xf numFmtId="165" fontId="10" fillId="0" borderId="0" xfId="0" applyNumberFormat="1" applyFont="1" applyAlignment="1" applyProtection="1">
      <alignment horizontal="center" vertical="center" wrapText="1"/>
    </xf>
    <xf numFmtId="165" fontId="0" fillId="0" borderId="0" xfId="0" applyNumberFormat="1" applyAlignment="1" applyProtection="1">
      <alignment horizontal="center"/>
    </xf>
    <xf numFmtId="165" fontId="10" fillId="0" borderId="24" xfId="2" applyNumberFormat="1" applyFont="1" applyBorder="1" applyAlignment="1" applyProtection="1">
      <alignment horizontal="center" vertical="center" wrapText="1"/>
    </xf>
    <xf numFmtId="165" fontId="0" fillId="0" borderId="22" xfId="0" applyNumberFormat="1" applyBorder="1" applyAlignment="1" applyProtection="1">
      <alignment horizontal="center" vertical="center"/>
    </xf>
    <xf numFmtId="0" fontId="10" fillId="0" borderId="20" xfId="0" applyFont="1" applyBorder="1" applyAlignment="1" applyProtection="1">
      <alignment horizontal="center" vertical="center" wrapText="1"/>
    </xf>
    <xf numFmtId="165" fontId="10" fillId="0" borderId="27" xfId="0" applyNumberFormat="1" applyFont="1" applyBorder="1" applyAlignment="1" applyProtection="1">
      <alignment horizontal="center" vertical="center" wrapText="1"/>
    </xf>
    <xf numFmtId="165" fontId="0" fillId="0" borderId="30" xfId="0" applyNumberFormat="1" applyBorder="1" applyAlignment="1" applyProtection="1">
      <alignment horizontal="center" vertical="center"/>
    </xf>
    <xf numFmtId="0" fontId="0" fillId="0" borderId="0" xfId="0" applyProtection="1"/>
    <xf numFmtId="0" fontId="2" fillId="0" borderId="10" xfId="0" applyFont="1" applyBorder="1" applyAlignment="1" applyProtection="1">
      <alignment horizontal="center" vertical="center"/>
    </xf>
    <xf numFmtId="165" fontId="0" fillId="0" borderId="10" xfId="0" applyNumberFormat="1" applyBorder="1" applyAlignment="1" applyProtection="1">
      <alignment horizontal="center" vertical="center"/>
    </xf>
    <xf numFmtId="0" fontId="0" fillId="4" borderId="0" xfId="0" applyFill="1"/>
    <xf numFmtId="0" fontId="0" fillId="0" borderId="0" xfId="0"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0" xfId="0" applyAlignment="1" applyProtection="1">
      <alignment horizontal="right" vertical="center"/>
      <protection locked="0"/>
    </xf>
    <xf numFmtId="0" fontId="0" fillId="0" borderId="0" xfId="0" applyAlignment="1" applyProtection="1">
      <alignment horizontal="right"/>
      <protection locked="0"/>
    </xf>
    <xf numFmtId="0" fontId="2" fillId="2" borderId="1" xfId="0" applyFont="1" applyFill="1" applyBorder="1" applyAlignment="1">
      <alignment horizontal="center" vertical="center" wrapText="1"/>
    </xf>
    <xf numFmtId="0" fontId="0" fillId="0" borderId="0" xfId="0" applyAlignment="1">
      <alignment horizontal="left" vertical="center" wrapText="1"/>
    </xf>
    <xf numFmtId="0" fontId="0" fillId="0" borderId="34"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4" fillId="2" borderId="0" xfId="0" applyFont="1" applyFill="1" applyAlignment="1" applyProtection="1">
      <alignment horizontal="left" vertical="center"/>
      <protection locked="0"/>
    </xf>
    <xf numFmtId="0" fontId="0" fillId="0" borderId="0" xfId="0" applyAlignment="1" applyProtection="1">
      <alignment horizontal="left" vertical="center"/>
      <protection locked="0"/>
    </xf>
    <xf numFmtId="0" fontId="0" fillId="0" borderId="1" xfId="0" applyBorder="1" applyAlignment="1">
      <alignment horizontal="left" vertical="center" wrapText="1"/>
    </xf>
    <xf numFmtId="0" fontId="2" fillId="0" borderId="1" xfId="0" applyFont="1" applyBorder="1" applyAlignment="1" applyProtection="1">
      <alignment horizontal="left" vertical="center"/>
      <protection locked="0"/>
    </xf>
    <xf numFmtId="0" fontId="12"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2" fillId="0" borderId="10" xfId="0" applyFont="1" applyBorder="1" applyAlignment="1">
      <alignment horizontal="center" vertical="center"/>
    </xf>
    <xf numFmtId="0" fontId="0" fillId="0" borderId="2" xfId="0" applyBorder="1" applyAlignment="1" applyProtection="1">
      <alignment horizontal="right" vertical="center"/>
      <protection locked="0"/>
    </xf>
    <xf numFmtId="0" fontId="2" fillId="2" borderId="1"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2" fillId="2" borderId="0" xfId="0" applyFont="1" applyFill="1" applyAlignment="1" applyProtection="1">
      <alignment horizontal="left" vertical="center"/>
      <protection locked="0"/>
    </xf>
    <xf numFmtId="0" fontId="9" fillId="2" borderId="21" xfId="0" applyFont="1" applyFill="1" applyBorder="1" applyAlignment="1" applyProtection="1">
      <alignment horizontal="center" vertical="center" wrapText="1"/>
    </xf>
    <xf numFmtId="0" fontId="10" fillId="0" borderId="22"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10" fillId="0" borderId="31" xfId="0" applyFont="1" applyBorder="1" applyAlignment="1" applyProtection="1">
      <alignment horizontal="left" vertical="center" wrapText="1"/>
    </xf>
    <xf numFmtId="0" fontId="10" fillId="0" borderId="33" xfId="0" applyFont="1" applyBorder="1" applyAlignment="1" applyProtection="1">
      <alignment horizontal="left" vertical="center" wrapText="1"/>
    </xf>
    <xf numFmtId="0" fontId="3" fillId="0" borderId="0" xfId="0" applyFont="1" applyAlignment="1" applyProtection="1">
      <alignment horizontal="left" vertical="center"/>
      <protection locked="0"/>
    </xf>
    <xf numFmtId="0" fontId="0" fillId="0" borderId="0" xfId="0" applyAlignment="1" applyProtection="1">
      <alignment horizontal="left" wrapText="1"/>
      <protection locked="0"/>
    </xf>
    <xf numFmtId="0" fontId="2" fillId="2" borderId="0" xfId="0" applyFont="1" applyFill="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2" fillId="2" borderId="0" xfId="0" applyFont="1" applyFill="1" applyAlignment="1">
      <alignment horizontal="left" vertical="center"/>
    </xf>
    <xf numFmtId="0" fontId="2" fillId="2" borderId="10" xfId="0" applyFont="1" applyFill="1" applyBorder="1" applyAlignment="1">
      <alignment horizontal="center" wrapText="1"/>
    </xf>
    <xf numFmtId="0" fontId="0" fillId="0" borderId="0" xfId="0" applyAlignment="1">
      <alignment horizontal="center" wrapText="1"/>
    </xf>
    <xf numFmtId="0" fontId="3" fillId="0" borderId="0" xfId="0" applyFont="1" applyAlignment="1">
      <alignment horizontal="left" vertical="top" wrapText="1"/>
    </xf>
    <xf numFmtId="0" fontId="2" fillId="0" borderId="0" xfId="0" applyFont="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2" xfId="0" applyBorder="1" applyAlignment="1" applyProtection="1">
      <alignment horizontal="right"/>
      <protection locked="0"/>
    </xf>
    <xf numFmtId="0" fontId="0" fillId="0" borderId="1" xfId="0" applyBorder="1" applyAlignment="1" applyProtection="1">
      <alignment horizontal="center"/>
      <protection locked="0"/>
    </xf>
    <xf numFmtId="0" fontId="0" fillId="0" borderId="0" xfId="0" applyAlignment="1" applyProtection="1">
      <alignment horizontal="center" wrapText="1"/>
      <protection locked="0"/>
    </xf>
    <xf numFmtId="0" fontId="2" fillId="2" borderId="31" xfId="0" applyFont="1" applyFill="1" applyBorder="1" applyAlignment="1" applyProtection="1">
      <alignment horizontal="center" wrapText="1"/>
      <protection locked="0"/>
    </xf>
    <xf numFmtId="0" fontId="2" fillId="2" borderId="32" xfId="0" applyFont="1" applyFill="1" applyBorder="1" applyAlignment="1" applyProtection="1">
      <alignment horizontal="center" wrapText="1"/>
      <protection locked="0"/>
    </xf>
    <xf numFmtId="0" fontId="2" fillId="2" borderId="33" xfId="0" applyFont="1" applyFill="1" applyBorder="1" applyAlignment="1" applyProtection="1">
      <alignment horizontal="center" wrapText="1"/>
      <protection locked="0"/>
    </xf>
    <xf numFmtId="0" fontId="0" fillId="0" borderId="2" xfId="0" applyBorder="1" applyAlignment="1" applyProtection="1">
      <alignment horizontal="center" wrapText="1"/>
      <protection locked="0"/>
    </xf>
    <xf numFmtId="0" fontId="3" fillId="0" borderId="0" xfId="0" applyFont="1" applyAlignment="1" applyProtection="1">
      <alignment horizontal="left" vertical="top" wrapText="1"/>
      <protection locked="0"/>
    </xf>
    <xf numFmtId="0" fontId="2" fillId="2" borderId="0" xfId="0" applyFont="1" applyFill="1"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3" fillId="0" borderId="0" xfId="0" applyFont="1" applyAlignment="1">
      <alignment horizontal="left" vertical="center" wrapText="1"/>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FBD48-2A16-4FB4-90AA-01E12D26F7BE}">
  <sheetPr codeName="Blad1"/>
  <dimension ref="A1:R25"/>
  <sheetViews>
    <sheetView tabSelected="1" zoomScale="80" zoomScaleNormal="80" workbookViewId="0">
      <selection activeCell="I33" sqref="I33"/>
    </sheetView>
  </sheetViews>
  <sheetFormatPr defaultColWidth="8.7109375" defaultRowHeight="15" x14ac:dyDescent="0.25"/>
  <cols>
    <col min="1" max="1" width="9.7109375" style="64" customWidth="1"/>
    <col min="2" max="3" width="8.7109375" style="65" customWidth="1"/>
    <col min="4" max="4" width="31.28515625" style="65" customWidth="1"/>
    <col min="5" max="5" width="12.7109375" style="62" customWidth="1"/>
    <col min="6" max="8" width="8.7109375" style="62"/>
    <col min="9" max="9" width="39.28515625" style="62" customWidth="1"/>
    <col min="10" max="10" width="21" style="62" customWidth="1"/>
    <col min="11" max="11" width="15.7109375" style="62" customWidth="1"/>
    <col min="12" max="12" width="12.28515625" style="62" customWidth="1"/>
    <col min="13" max="16384" width="8.7109375" style="62"/>
  </cols>
  <sheetData>
    <row r="1" spans="1:18" s="54" customFormat="1" ht="51.6" customHeight="1" x14ac:dyDescent="0.25">
      <c r="A1" s="139" t="s">
        <v>196</v>
      </c>
      <c r="B1" s="139"/>
      <c r="C1" s="139"/>
      <c r="D1" s="139"/>
      <c r="E1" s="139"/>
      <c r="F1" s="139"/>
      <c r="G1" s="139"/>
      <c r="H1" s="139"/>
      <c r="I1" s="139"/>
      <c r="J1" s="139"/>
      <c r="K1" s="139"/>
    </row>
    <row r="2" spans="1:18" s="54" customFormat="1" ht="22.15" customHeight="1" x14ac:dyDescent="0.25">
      <c r="A2" s="55" t="s">
        <v>0</v>
      </c>
      <c r="B2" s="56"/>
      <c r="C2" s="56"/>
      <c r="D2" s="57"/>
      <c r="E2" s="57"/>
    </row>
    <row r="3" spans="1:18" s="54" customFormat="1" x14ac:dyDescent="0.25">
      <c r="A3" s="58"/>
      <c r="B3" s="57"/>
      <c r="C3" s="57"/>
    </row>
    <row r="4" spans="1:18" s="54" customFormat="1" x14ac:dyDescent="0.25">
      <c r="A4" s="145" t="s">
        <v>1</v>
      </c>
      <c r="B4" s="145"/>
      <c r="C4" s="145"/>
      <c r="D4" s="59"/>
    </row>
    <row r="5" spans="1:18" s="54" customFormat="1" x14ac:dyDescent="0.25">
      <c r="A5" s="145" t="s">
        <v>2</v>
      </c>
      <c r="B5" s="145"/>
      <c r="C5" s="145"/>
      <c r="D5" s="59"/>
    </row>
    <row r="6" spans="1:18" s="54" customFormat="1" x14ac:dyDescent="0.25">
      <c r="A6" s="145" t="s">
        <v>3</v>
      </c>
      <c r="B6" s="145"/>
      <c r="C6" s="145"/>
      <c r="D6" s="59"/>
    </row>
    <row r="7" spans="1:18" s="54" customFormat="1" x14ac:dyDescent="0.25">
      <c r="A7" s="49"/>
      <c r="B7" s="57"/>
      <c r="C7" s="57"/>
    </row>
    <row r="8" spans="1:18" s="61" customFormat="1" ht="29.1" customHeight="1" x14ac:dyDescent="0.25">
      <c r="A8" s="74" t="s">
        <v>4</v>
      </c>
      <c r="B8" s="131" t="s">
        <v>5</v>
      </c>
      <c r="C8" s="131"/>
      <c r="D8" s="131"/>
      <c r="E8" s="147" t="s">
        <v>6</v>
      </c>
      <c r="F8" s="147"/>
      <c r="G8" s="147"/>
      <c r="H8" s="147"/>
      <c r="I8" s="147"/>
      <c r="J8" s="147"/>
      <c r="K8" s="60" t="s">
        <v>7</v>
      </c>
      <c r="N8" s="54"/>
    </row>
    <row r="9" spans="1:18" s="54" customFormat="1" ht="25.5" customHeight="1" x14ac:dyDescent="0.25">
      <c r="A9" s="3">
        <v>1</v>
      </c>
      <c r="B9" s="132" t="s">
        <v>8</v>
      </c>
      <c r="C9" s="132"/>
      <c r="D9" s="132"/>
      <c r="E9" s="148"/>
      <c r="F9" s="148"/>
      <c r="G9" s="148"/>
      <c r="H9" s="148"/>
      <c r="I9" s="148"/>
      <c r="J9" s="148"/>
      <c r="K9" s="50">
        <f>'Kosten aanplant en beheer '!F10</f>
        <v>0</v>
      </c>
      <c r="L9" s="133" t="s">
        <v>9</v>
      </c>
      <c r="M9" s="134"/>
    </row>
    <row r="10" spans="1:18" s="54" customFormat="1" ht="34.15" customHeight="1" x14ac:dyDescent="0.25">
      <c r="A10" s="3">
        <v>2</v>
      </c>
      <c r="B10" s="132" t="s">
        <v>10</v>
      </c>
      <c r="C10" s="132"/>
      <c r="D10" s="132"/>
      <c r="E10" s="127"/>
      <c r="F10" s="127"/>
      <c r="G10" s="127"/>
      <c r="H10" s="127"/>
      <c r="I10" s="127"/>
      <c r="J10" s="127"/>
      <c r="K10" s="51">
        <f>'Kosten aanplant en beheer '!F17</f>
        <v>0</v>
      </c>
      <c r="L10" s="135"/>
      <c r="M10" s="136"/>
      <c r="N10" s="62"/>
    </row>
    <row r="11" spans="1:18" s="54" customFormat="1" ht="43.15" customHeight="1" x14ac:dyDescent="0.25">
      <c r="A11" s="3">
        <v>3</v>
      </c>
      <c r="B11" s="132" t="s">
        <v>11</v>
      </c>
      <c r="C11" s="132"/>
      <c r="D11" s="132"/>
      <c r="E11" s="127"/>
      <c r="F11" s="127"/>
      <c r="G11" s="127"/>
      <c r="H11" s="127"/>
      <c r="I11" s="127"/>
      <c r="J11" s="127"/>
      <c r="K11" s="52">
        <f>'Kosten aanplant en beheer '!F11</f>
        <v>0</v>
      </c>
      <c r="L11" s="135"/>
      <c r="M11" s="136"/>
      <c r="N11" s="62"/>
    </row>
    <row r="12" spans="1:18" s="54" customFormat="1" ht="52.5" customHeight="1" x14ac:dyDescent="0.25">
      <c r="A12" s="75">
        <v>4</v>
      </c>
      <c r="B12" s="141" t="s">
        <v>12</v>
      </c>
      <c r="C12" s="141"/>
      <c r="D12" s="141"/>
      <c r="E12" s="128"/>
      <c r="F12" s="128"/>
      <c r="G12" s="128"/>
      <c r="H12" s="128"/>
      <c r="I12" s="128"/>
      <c r="J12" s="128"/>
      <c r="K12" s="53" cm="1">
        <f t="array" ref="K12">_xlfn.IFS('Personeelskosten  '!K19+'Werkingskosten-externe diensten'!K21&lt;5000,'Personeelskosten  '!K19+'Werkingskosten-externe diensten'!K21,'Personeelskosten  '!K19+'Werkingskosten-externe diensten'!K21&gt;5000,5000)</f>
        <v>0</v>
      </c>
      <c r="L12" s="137"/>
      <c r="M12" s="138"/>
      <c r="N12" s="62"/>
    </row>
    <row r="13" spans="1:18" s="54" customFormat="1" x14ac:dyDescent="0.25">
      <c r="A13" s="49"/>
      <c r="B13" s="57"/>
      <c r="C13" s="57"/>
      <c r="D13" s="57"/>
      <c r="E13" s="146" t="s">
        <v>13</v>
      </c>
      <c r="F13" s="146"/>
      <c r="G13" s="146"/>
      <c r="H13" s="146"/>
      <c r="I13" s="146"/>
      <c r="J13" s="146"/>
      <c r="K13" s="52">
        <f>SUM(K9:K12)</f>
        <v>0</v>
      </c>
    </row>
    <row r="14" spans="1:18" s="54" customFormat="1" ht="14.65" customHeight="1" x14ac:dyDescent="0.25">
      <c r="A14" s="49"/>
      <c r="B14" s="57"/>
      <c r="C14" s="57"/>
      <c r="D14" s="57"/>
      <c r="E14" s="129" t="s">
        <v>14</v>
      </c>
      <c r="F14" s="129"/>
      <c r="G14" s="129"/>
      <c r="H14" s="129"/>
      <c r="I14" s="129"/>
      <c r="J14" s="129"/>
      <c r="K14" s="76"/>
      <c r="L14" s="56" t="s">
        <v>15</v>
      </c>
      <c r="M14" s="63"/>
      <c r="N14" s="63"/>
      <c r="O14" s="63"/>
      <c r="P14" s="63"/>
      <c r="Q14" s="63"/>
      <c r="R14" s="63"/>
    </row>
    <row r="15" spans="1:18" x14ac:dyDescent="0.25">
      <c r="E15" s="130" t="s">
        <v>16</v>
      </c>
      <c r="F15" s="130"/>
      <c r="G15" s="130"/>
      <c r="H15" s="130"/>
      <c r="I15" s="130"/>
      <c r="J15" s="130"/>
      <c r="K15" s="77" t="e">
        <f>K14/K13</f>
        <v>#DIV/0!</v>
      </c>
      <c r="L15" s="66" t="s">
        <v>17</v>
      </c>
      <c r="M15" s="63"/>
      <c r="N15" s="63"/>
      <c r="O15" s="63"/>
      <c r="P15" s="63"/>
      <c r="Q15" s="63"/>
      <c r="R15" s="63"/>
    </row>
    <row r="16" spans="1:18" ht="39" customHeight="1" x14ac:dyDescent="0.25">
      <c r="A16" s="143" t="s">
        <v>18</v>
      </c>
      <c r="B16" s="143"/>
      <c r="C16" s="143"/>
      <c r="D16" s="143"/>
      <c r="E16" s="143"/>
      <c r="F16" s="143"/>
      <c r="G16" s="143"/>
      <c r="H16" s="143"/>
      <c r="I16" s="143"/>
      <c r="J16" s="143"/>
      <c r="K16" s="143"/>
      <c r="L16" s="63"/>
      <c r="M16" s="63"/>
      <c r="N16" s="63"/>
      <c r="O16" s="63"/>
      <c r="P16" s="63"/>
      <c r="Q16" s="63"/>
      <c r="R16" s="63"/>
    </row>
    <row r="17" spans="1:18" x14ac:dyDescent="0.25">
      <c r="K17" s="67"/>
      <c r="L17" s="63"/>
      <c r="M17" s="63"/>
      <c r="N17" s="63"/>
      <c r="O17" s="63"/>
      <c r="P17" s="63"/>
      <c r="Q17" s="63"/>
      <c r="R17" s="63"/>
    </row>
    <row r="18" spans="1:18" x14ac:dyDescent="0.25">
      <c r="L18" s="63"/>
      <c r="M18" s="63"/>
      <c r="N18" s="63"/>
      <c r="O18" s="63"/>
      <c r="P18" s="63"/>
      <c r="Q18" s="63"/>
      <c r="R18" s="63"/>
    </row>
    <row r="19" spans="1:18" x14ac:dyDescent="0.25">
      <c r="A19" s="144" t="s">
        <v>19</v>
      </c>
      <c r="B19" s="144"/>
      <c r="C19" s="144"/>
      <c r="D19" s="144"/>
      <c r="E19" s="68"/>
      <c r="F19" s="56"/>
      <c r="H19" s="69"/>
      <c r="K19" s="63"/>
      <c r="L19" s="63"/>
    </row>
    <row r="22" spans="1:18" s="73" customFormat="1" x14ac:dyDescent="0.25">
      <c r="A22" s="70"/>
      <c r="B22" s="71"/>
      <c r="C22" s="71"/>
      <c r="D22" s="71"/>
      <c r="E22" s="142" t="s">
        <v>20</v>
      </c>
      <c r="F22" s="142"/>
      <c r="G22" s="71"/>
      <c r="H22" s="71"/>
      <c r="I22" s="72" t="s">
        <v>21</v>
      </c>
      <c r="J22" s="72"/>
      <c r="K22" s="72" t="s">
        <v>22</v>
      </c>
      <c r="L22" s="72" t="s">
        <v>23</v>
      </c>
    </row>
    <row r="23" spans="1:18" x14ac:dyDescent="0.25">
      <c r="A23" s="64">
        <v>1</v>
      </c>
      <c r="B23" s="57"/>
      <c r="C23" s="57"/>
      <c r="D23" s="57"/>
      <c r="E23" s="140"/>
      <c r="F23" s="140"/>
      <c r="G23" s="57"/>
      <c r="H23" s="57"/>
    </row>
    <row r="24" spans="1:18" x14ac:dyDescent="0.25">
      <c r="A24" s="64">
        <v>2</v>
      </c>
      <c r="B24" s="57"/>
      <c r="C24" s="57"/>
      <c r="D24" s="57"/>
      <c r="E24" s="140"/>
      <c r="F24" s="140"/>
      <c r="G24" s="57"/>
      <c r="H24" s="57"/>
    </row>
    <row r="25" spans="1:18" x14ac:dyDescent="0.25">
      <c r="A25" s="64" t="s">
        <v>24</v>
      </c>
      <c r="B25" s="57"/>
      <c r="C25" s="57"/>
      <c r="D25" s="57"/>
      <c r="E25" s="140"/>
      <c r="F25" s="140"/>
      <c r="G25" s="57"/>
      <c r="H25" s="57"/>
    </row>
  </sheetData>
  <sheetProtection algorithmName="SHA-512" hashValue="brIcDODj+quxjp2e5eT3WT0UTijMrx2xQBjMVXyIwJc8fYLiLJNIyHa2GJRD8cOwaWz3BpqyddRt0+DRovZwqw==" saltValue="wErLCH3UHxs/vFOmMfzK9g==" spinCount="100000" sheet="1" objects="1" scenarios="1"/>
  <protectedRanges>
    <protectedRange algorithmName="SHA-512" hashValue="AS4FGOdE7GxwgghxuUxzSKeRxOaokJ4zWsHML0abyK1qINgngRnp5VmCG97BM24dmvtTU93wzBkTxVSrHqCZDQ==" saltValue="/OZNwrCm4kAOBRvdVdxlKQ==" spinCount="100000" sqref="A4 A4:C7 A8:D12 K9:M13" name="Bereik1"/>
  </protectedRanges>
  <mergeCells count="24">
    <mergeCell ref="L9:M12"/>
    <mergeCell ref="A1:K1"/>
    <mergeCell ref="E23:F23"/>
    <mergeCell ref="E24:F24"/>
    <mergeCell ref="E25:F25"/>
    <mergeCell ref="B12:D12"/>
    <mergeCell ref="E22:F22"/>
    <mergeCell ref="A16:K16"/>
    <mergeCell ref="A19:D19"/>
    <mergeCell ref="A4:C4"/>
    <mergeCell ref="A5:C5"/>
    <mergeCell ref="A6:C6"/>
    <mergeCell ref="E13:J13"/>
    <mergeCell ref="E8:J8"/>
    <mergeCell ref="E9:J9"/>
    <mergeCell ref="E10:J10"/>
    <mergeCell ref="E11:J11"/>
    <mergeCell ref="E12:J12"/>
    <mergeCell ref="E14:J14"/>
    <mergeCell ref="E15:J15"/>
    <mergeCell ref="B8:D8"/>
    <mergeCell ref="B9:D9"/>
    <mergeCell ref="B10:D10"/>
    <mergeCell ref="B11:D11"/>
  </mergeCells>
  <dataValidations xWindow="1106" yWindow="496" count="3">
    <dataValidation type="list" allowBlank="1" showInputMessage="1" showErrorMessage="1" prompt="Gelieve het juiste antwoord te selecteren" sqref="L23" xr:uid="{C409D3E8-F6B2-4791-9A01-92083F7416D5}">
      <formula1>"Aangevraagd , Goedgekeurd , Geweigerd"</formula1>
    </dataValidation>
    <dataValidation type="list" allowBlank="1" showInputMessage="1" showErrorMessage="1" prompt="Gelieve het juiste antwoord te selecteren" sqref="E19" xr:uid="{BFC04B13-6986-4E1C-9B6F-20D23383B098}">
      <formula1>"Ja , Neen"</formula1>
    </dataValidation>
    <dataValidation type="list" allowBlank="1" showInputMessage="1" showErrorMessage="1" sqref="B9:C12" xr:uid="{B0E290C4-0D3A-447B-9F9F-8051A4C7C68B}">
      <mc:AlternateContent xmlns:x12ac="http://schemas.microsoft.com/office/spreadsheetml/2011/1/ac" xmlns:mc="http://schemas.openxmlformats.org/markup-compatibility/2006">
        <mc:Choice Requires="x12ac">
          <x12ac:list>Kosten voor uitvoering van AANPLANTING,Kosten voor de BESCHERMING van de aanplanting (omheining/afrastering),Kosten voor NAZORG en BEHEERwerken,"Diverse kosten voor begeleiding van werkzaamheden, initiatieven voor draagvlakverbreding en opstart beheer"</x12ac:list>
        </mc:Choice>
        <mc:Fallback>
          <formula1>"Kosten voor uitvoering van AANPLANTING,Kosten voor de BESCHERMING van de aanplanting (omheining/afrastering),Kosten voor NAZORG en BEHEERwerken,Diverse kosten voor begeleiding van werkzaamheden, initiatieven voor draagvlakverbreding en opstart beheer"</formula1>
        </mc:Fallback>
      </mc:AlternateContent>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F328C-C392-417E-AB35-A8475E9C6FA7}">
  <dimension ref="A1:H17"/>
  <sheetViews>
    <sheetView workbookViewId="0">
      <selection activeCell="E4" sqref="E4"/>
    </sheetView>
  </sheetViews>
  <sheetFormatPr defaultColWidth="8.7109375" defaultRowHeight="15" x14ac:dyDescent="0.25"/>
  <cols>
    <col min="1" max="1" width="8.7109375" style="62"/>
    <col min="2" max="2" width="33.7109375" style="62" customWidth="1"/>
    <col min="3" max="4" width="8.7109375" style="62"/>
    <col min="5" max="5" width="24" style="62" customWidth="1"/>
    <col min="6" max="6" width="18.28515625" style="62" customWidth="1"/>
    <col min="7" max="16384" width="8.7109375" style="62"/>
  </cols>
  <sheetData>
    <row r="1" spans="1:8" ht="39" customHeight="1" x14ac:dyDescent="0.25">
      <c r="A1" s="149" t="s">
        <v>25</v>
      </c>
      <c r="B1" s="149"/>
      <c r="C1" s="149"/>
      <c r="D1" s="149"/>
      <c r="E1" s="149"/>
      <c r="F1" s="149"/>
      <c r="G1" s="56"/>
      <c r="H1" s="56"/>
    </row>
    <row r="2" spans="1:8" ht="28.15" customHeight="1" x14ac:dyDescent="0.25">
      <c r="A2" s="155" t="s">
        <v>26</v>
      </c>
      <c r="B2" s="155"/>
      <c r="C2" s="155"/>
      <c r="D2" s="155"/>
      <c r="E2" s="155"/>
      <c r="F2" s="155"/>
    </row>
    <row r="3" spans="1:8" ht="30.75" thickBot="1" x14ac:dyDescent="0.3">
      <c r="A3" s="150" t="s">
        <v>27</v>
      </c>
      <c r="B3" s="150"/>
      <c r="C3" s="100" t="s">
        <v>28</v>
      </c>
      <c r="D3" s="104" t="s">
        <v>29</v>
      </c>
      <c r="E3" s="105" t="s">
        <v>30</v>
      </c>
      <c r="F3" s="105" t="s">
        <v>31</v>
      </c>
    </row>
    <row r="4" spans="1:8" ht="15.75" thickBot="1" x14ac:dyDescent="0.3">
      <c r="A4" s="151" t="s">
        <v>32</v>
      </c>
      <c r="B4" s="151"/>
      <c r="C4" s="101"/>
      <c r="D4" s="106" t="s">
        <v>33</v>
      </c>
      <c r="E4" s="107">
        <v>12.75</v>
      </c>
      <c r="F4" s="108">
        <f>C4*E4</f>
        <v>0</v>
      </c>
    </row>
    <row r="5" spans="1:8" ht="15.75" thickBot="1" x14ac:dyDescent="0.3">
      <c r="A5" s="152" t="s">
        <v>34</v>
      </c>
      <c r="B5" s="152"/>
      <c r="C5" s="102"/>
      <c r="D5" s="109" t="s">
        <v>33</v>
      </c>
      <c r="E5" s="110">
        <v>4.68</v>
      </c>
      <c r="F5" s="108">
        <f t="shared" ref="F5:F9" si="0">C5*E5</f>
        <v>0</v>
      </c>
    </row>
    <row r="6" spans="1:8" ht="15.75" thickBot="1" x14ac:dyDescent="0.3">
      <c r="A6" s="152" t="s">
        <v>35</v>
      </c>
      <c r="B6" s="152"/>
      <c r="C6" s="102"/>
      <c r="D6" s="109" t="s">
        <v>36</v>
      </c>
      <c r="E6" s="110">
        <v>198</v>
      </c>
      <c r="F6" s="108">
        <f t="shared" si="0"/>
        <v>0</v>
      </c>
    </row>
    <row r="7" spans="1:8" ht="21" customHeight="1" thickBot="1" x14ac:dyDescent="0.3">
      <c r="A7" s="153" t="s">
        <v>37</v>
      </c>
      <c r="B7" s="154"/>
      <c r="C7" s="102"/>
      <c r="D7" s="109" t="s">
        <v>38</v>
      </c>
      <c r="E7" s="110">
        <v>95</v>
      </c>
      <c r="F7" s="108">
        <f t="shared" ref="F7" si="1">C7*E7</f>
        <v>0</v>
      </c>
    </row>
    <row r="8" spans="1:8" ht="15.75" thickBot="1" x14ac:dyDescent="0.3">
      <c r="A8" s="152" t="s">
        <v>39</v>
      </c>
      <c r="B8" s="152"/>
      <c r="C8" s="102"/>
      <c r="D8" s="109" t="s">
        <v>38</v>
      </c>
      <c r="E8" s="110">
        <v>95</v>
      </c>
      <c r="F8" s="108">
        <f t="shared" si="0"/>
        <v>0</v>
      </c>
    </row>
    <row r="9" spans="1:8" ht="30" x14ac:dyDescent="0.25">
      <c r="A9" s="152" t="s">
        <v>40</v>
      </c>
      <c r="B9" s="152"/>
      <c r="C9" s="102"/>
      <c r="D9" s="111" t="s">
        <v>41</v>
      </c>
      <c r="E9" s="112">
        <v>22.65</v>
      </c>
      <c r="F9" s="108">
        <f t="shared" si="0"/>
        <v>0</v>
      </c>
    </row>
    <row r="10" spans="1:8" x14ac:dyDescent="0.25">
      <c r="A10" s="103"/>
      <c r="B10" s="103"/>
      <c r="C10" s="49"/>
      <c r="D10" s="113"/>
      <c r="E10" s="114" t="s">
        <v>42</v>
      </c>
      <c r="F10" s="115">
        <f>SUM(F4:F9)</f>
        <v>0</v>
      </c>
    </row>
    <row r="11" spans="1:8" ht="30" x14ac:dyDescent="0.25">
      <c r="A11" s="103"/>
      <c r="B11" s="103"/>
      <c r="C11" s="49"/>
      <c r="D11" s="113"/>
      <c r="E11" s="114" t="s">
        <v>43</v>
      </c>
      <c r="F11" s="115">
        <f>F10*20/100</f>
        <v>0</v>
      </c>
    </row>
    <row r="12" spans="1:8" x14ac:dyDescent="0.25">
      <c r="A12" s="103"/>
      <c r="B12" s="103"/>
      <c r="C12" s="49"/>
      <c r="D12" s="113"/>
      <c r="E12" s="116"/>
      <c r="F12" s="117"/>
    </row>
    <row r="13" spans="1:8" ht="27.6" customHeight="1" thickBot="1" x14ac:dyDescent="0.3">
      <c r="A13" s="150" t="s">
        <v>44</v>
      </c>
      <c r="B13" s="150"/>
      <c r="C13" s="100" t="s">
        <v>28</v>
      </c>
      <c r="D13" s="104" t="s">
        <v>29</v>
      </c>
      <c r="E13" s="105" t="s">
        <v>30</v>
      </c>
      <c r="F13" s="105" t="s">
        <v>31</v>
      </c>
    </row>
    <row r="14" spans="1:8" ht="36" customHeight="1" thickBot="1" x14ac:dyDescent="0.3">
      <c r="A14" s="151" t="s">
        <v>45</v>
      </c>
      <c r="B14" s="151"/>
      <c r="C14" s="101"/>
      <c r="D14" s="106" t="s">
        <v>46</v>
      </c>
      <c r="E14" s="118">
        <v>54</v>
      </c>
      <c r="F14" s="119">
        <f>C14*E14</f>
        <v>0</v>
      </c>
    </row>
    <row r="15" spans="1:8" ht="28.15" customHeight="1" thickBot="1" x14ac:dyDescent="0.3">
      <c r="A15" s="152" t="s">
        <v>47</v>
      </c>
      <c r="B15" s="152"/>
      <c r="C15" s="102"/>
      <c r="D15" s="109" t="s">
        <v>48</v>
      </c>
      <c r="E15" s="110">
        <v>59</v>
      </c>
      <c r="F15" s="119">
        <f t="shared" ref="F15:F16" si="2">C15*E15</f>
        <v>0</v>
      </c>
    </row>
    <row r="16" spans="1:8" ht="48.6" customHeight="1" x14ac:dyDescent="0.25">
      <c r="A16" s="152" t="s">
        <v>49</v>
      </c>
      <c r="B16" s="152"/>
      <c r="C16" s="102"/>
      <c r="D16" s="120" t="s">
        <v>33</v>
      </c>
      <c r="E16" s="121">
        <v>5</v>
      </c>
      <c r="F16" s="122">
        <f t="shared" si="2"/>
        <v>0</v>
      </c>
    </row>
    <row r="17" spans="2:6" ht="22.5" customHeight="1" x14ac:dyDescent="0.25">
      <c r="B17" s="49"/>
      <c r="C17" s="64"/>
      <c r="D17" s="123"/>
      <c r="E17" s="124" t="s">
        <v>50</v>
      </c>
      <c r="F17" s="125">
        <f>SUM(F14:F16)</f>
        <v>0</v>
      </c>
    </row>
  </sheetData>
  <sheetProtection algorithmName="SHA-512" hashValue="nJrhQVXsO4vTNi27jVpJWhaJdIlrwMtSZZiiI7bf97eiTv2mBqgkwUY+5th8+e70MG9BQKvGe4BgMbSy1adV4Q==" saltValue="w1jq5jV77jWZgNfk8sOFGA==" spinCount="100000" sheet="1" objects="1" scenarios="1"/>
  <mergeCells count="13">
    <mergeCell ref="A1:F1"/>
    <mergeCell ref="A13:B13"/>
    <mergeCell ref="A3:B3"/>
    <mergeCell ref="A4:B4"/>
    <mergeCell ref="A16:B16"/>
    <mergeCell ref="A5:B5"/>
    <mergeCell ref="A6:B6"/>
    <mergeCell ref="A8:B8"/>
    <mergeCell ref="A9:B9"/>
    <mergeCell ref="A14:B14"/>
    <mergeCell ref="A15:B15"/>
    <mergeCell ref="A7:B7"/>
    <mergeCell ref="A2:F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805D4-6E3F-4D79-8B12-75B71784BB7E}">
  <dimension ref="A1:G22"/>
  <sheetViews>
    <sheetView zoomScale="90" zoomScaleNormal="90" workbookViewId="0">
      <selection activeCell="F12" sqref="F12"/>
    </sheetView>
  </sheetViews>
  <sheetFormatPr defaultColWidth="8.7109375" defaultRowHeight="15" x14ac:dyDescent="0.25"/>
  <cols>
    <col min="1" max="1" width="15.7109375" style="62" customWidth="1"/>
    <col min="2" max="2" width="17.28515625" style="49" customWidth="1"/>
    <col min="3" max="3" width="10.5703125" style="64" customWidth="1"/>
    <col min="4" max="4" width="42" style="62" customWidth="1"/>
    <col min="5" max="5" width="16.28515625" style="64" customWidth="1"/>
    <col min="6" max="6" width="23.42578125" style="62" customWidth="1"/>
    <col min="7" max="7" width="28.7109375" style="64" customWidth="1"/>
    <col min="8" max="16384" width="8.7109375" style="62"/>
  </cols>
  <sheetData>
    <row r="1" spans="1:7" ht="28.5" customHeight="1" x14ac:dyDescent="0.25">
      <c r="A1" s="157" t="s">
        <v>51</v>
      </c>
      <c r="B1" s="157"/>
      <c r="C1" s="157"/>
      <c r="D1" s="157"/>
      <c r="E1" s="157"/>
      <c r="F1" s="157"/>
      <c r="G1" s="157"/>
    </row>
    <row r="2" spans="1:7" ht="31.15" customHeight="1" x14ac:dyDescent="0.25">
      <c r="A2" s="158" t="s">
        <v>52</v>
      </c>
      <c r="B2" s="158"/>
      <c r="C2" s="158"/>
      <c r="D2" s="158"/>
      <c r="E2" s="158"/>
      <c r="F2" s="158"/>
      <c r="G2" s="158"/>
    </row>
    <row r="3" spans="1:7" ht="18" x14ac:dyDescent="0.35">
      <c r="A3" s="93" t="s">
        <v>53</v>
      </c>
      <c r="B3" s="94" t="s">
        <v>28</v>
      </c>
      <c r="C3" s="95" t="s">
        <v>54</v>
      </c>
      <c r="D3" s="95" t="s">
        <v>55</v>
      </c>
      <c r="E3" s="95" t="s">
        <v>56</v>
      </c>
      <c r="F3" s="91" t="s">
        <v>57</v>
      </c>
      <c r="G3" s="95" t="s">
        <v>58</v>
      </c>
    </row>
    <row r="4" spans="1:7" x14ac:dyDescent="0.25">
      <c r="A4" s="96" t="s">
        <v>59</v>
      </c>
      <c r="B4" s="36">
        <f>'Kosten aanplant en beheer '!C6</f>
        <v>0</v>
      </c>
      <c r="C4" s="97" t="s">
        <v>60</v>
      </c>
      <c r="D4" s="97" t="s">
        <v>61</v>
      </c>
      <c r="E4" s="97">
        <f xml:space="preserve"> B4/100</f>
        <v>0</v>
      </c>
      <c r="F4" s="92"/>
      <c r="G4" s="97" cm="1">
        <f t="array" ref="G4">_xlfn.IFS(F4="Grasland/ grazige vegetatie",E4*279.8,F4="Akkerland/ braakland",E4*352.4,F4="",0)</f>
        <v>0</v>
      </c>
    </row>
    <row r="5" spans="1:7" x14ac:dyDescent="0.25">
      <c r="A5" s="96" t="s">
        <v>62</v>
      </c>
      <c r="B5" s="36">
        <f>'Kosten aanplant en beheer '!C7</f>
        <v>0</v>
      </c>
      <c r="C5" s="97" t="s">
        <v>63</v>
      </c>
      <c r="D5" s="97" t="s">
        <v>64</v>
      </c>
      <c r="E5" s="97">
        <f>B5*7*3/10000</f>
        <v>0</v>
      </c>
      <c r="F5" s="92"/>
      <c r="G5" s="97" cm="1">
        <f t="array" ref="G5">_xlfn.IFS(F5="Grasland/ grazige vegetatie",E5*279.8,F5="Akkerland/ braakland",E5*352.4,F5="",0)</f>
        <v>0</v>
      </c>
    </row>
    <row r="6" spans="1:7" x14ac:dyDescent="0.25">
      <c r="A6" s="96" t="s">
        <v>65</v>
      </c>
      <c r="B6" s="36">
        <f>'Kosten aanplant en beheer '!C4</f>
        <v>0</v>
      </c>
      <c r="C6" s="97" t="s">
        <v>66</v>
      </c>
      <c r="D6" s="97" t="s">
        <v>67</v>
      </c>
      <c r="E6" s="97">
        <f>B6/10000</f>
        <v>0</v>
      </c>
      <c r="F6" s="92"/>
      <c r="G6" s="97" cm="1">
        <f t="array" ref="G6">_xlfn.IFS(F6="Grasland/ grazige vegetatie",E6*279.8,F6="Akkerland/ braakland",E6*352.4,F6="",0)</f>
        <v>0</v>
      </c>
    </row>
    <row r="7" spans="1:7" x14ac:dyDescent="0.25">
      <c r="A7" s="96" t="s">
        <v>68</v>
      </c>
      <c r="B7" s="36">
        <f>'Kosten aanplant en beheer '!C5</f>
        <v>0</v>
      </c>
      <c r="C7" s="97" t="s">
        <v>66</v>
      </c>
      <c r="D7" s="97" t="s">
        <v>69</v>
      </c>
      <c r="E7" s="97">
        <f>B7*2/10000</f>
        <v>0</v>
      </c>
      <c r="F7" s="92"/>
      <c r="G7" s="97" cm="1">
        <f t="array" ref="G7">_xlfn.IFS(F7="Grasland/ grazige vegetatie",E7*279.8,F7="Akkerland/ braakland",E7*352.4,F7="",0)</f>
        <v>0</v>
      </c>
    </row>
    <row r="8" spans="1:7" ht="15.75" thickBot="1" x14ac:dyDescent="0.3">
      <c r="A8" s="96" t="s">
        <v>70</v>
      </c>
      <c r="B8" s="36">
        <f>'Kosten aanplant en beheer '!C8+'Kosten aanplant en beheer '!C9</f>
        <v>0</v>
      </c>
      <c r="C8" s="97" t="s">
        <v>63</v>
      </c>
      <c r="D8" s="97" t="s">
        <v>71</v>
      </c>
      <c r="E8" s="97">
        <f>B8*6*2/10000</f>
        <v>0</v>
      </c>
      <c r="F8" s="92"/>
      <c r="G8" s="98" cm="1">
        <f t="array" ref="G8">_xlfn.IFS(F8="Grasland/ grazige vegetatie",E8*279.8,F8="Akkerland/ braakland",E8*352.4,F8="",0)</f>
        <v>0</v>
      </c>
    </row>
    <row r="9" spans="1:7" ht="15.75" thickBot="1" x14ac:dyDescent="0.3">
      <c r="F9" s="73" t="s">
        <v>72</v>
      </c>
      <c r="G9" s="99">
        <f>SUM(G4:G8)</f>
        <v>0</v>
      </c>
    </row>
    <row r="10" spans="1:7" x14ac:dyDescent="0.25">
      <c r="F10" s="156"/>
      <c r="G10" s="156"/>
    </row>
    <row r="11" spans="1:7" x14ac:dyDescent="0.25">
      <c r="F11" s="156"/>
      <c r="G11" s="156"/>
    </row>
    <row r="15" spans="1:7" ht="21" customHeight="1" x14ac:dyDescent="0.25"/>
    <row r="16" spans="1:7" ht="23.65" customHeight="1" x14ac:dyDescent="0.25"/>
    <row r="17" ht="29.65" customHeight="1" x14ac:dyDescent="0.25"/>
    <row r="18" ht="44.1" customHeight="1" x14ac:dyDescent="0.25"/>
    <row r="19" ht="44.1" customHeight="1" x14ac:dyDescent="0.25"/>
    <row r="20" ht="44.1" customHeight="1" x14ac:dyDescent="0.25"/>
    <row r="21" ht="29.65" customHeight="1" x14ac:dyDescent="0.25"/>
    <row r="22" ht="87" customHeight="1" x14ac:dyDescent="0.25"/>
  </sheetData>
  <sheetProtection algorithmName="SHA-512" hashValue="e4JAE+gClfwlxY5V/Z1Z6Qi5UOQeqXRjPDQiGc6cum0KWw7SQdwl3VEDlhcB3MnWPHM0uwPG6pwNORnuraqMjw==" saltValue="Gaubn5ft5a+bbx2vqFHBPw==" spinCount="100000" sheet="1" objects="1" scenarios="1"/>
  <mergeCells count="3">
    <mergeCell ref="F10:G11"/>
    <mergeCell ref="A1:G1"/>
    <mergeCell ref="A2:G2"/>
  </mergeCells>
  <dataValidations count="1">
    <dataValidation type="list" allowBlank="1" showInputMessage="1" showErrorMessage="1" sqref="F4:F8" xr:uid="{227F8DFA-582C-434F-B6BF-BDC402076889}">
      <formula1>"Grasland/ grazige vegetatie, Akkerland/ braakland"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16CA5-2225-4D45-BCFC-5BE47FCB4807}">
  <dimension ref="A1:L20"/>
  <sheetViews>
    <sheetView zoomScale="80" zoomScaleNormal="80" workbookViewId="0">
      <selection activeCell="O6" sqref="O6"/>
    </sheetView>
  </sheetViews>
  <sheetFormatPr defaultRowHeight="15" x14ac:dyDescent="0.25"/>
  <cols>
    <col min="2" max="2" width="19" customWidth="1"/>
    <col min="7" max="7" width="34" customWidth="1"/>
    <col min="8" max="8" width="15.28515625" customWidth="1"/>
    <col min="9" max="9" width="20.7109375" customWidth="1"/>
    <col min="10" max="10" width="14.28515625" customWidth="1"/>
    <col min="11" max="11" width="12" customWidth="1"/>
  </cols>
  <sheetData>
    <row r="1" spans="1:12" ht="31.5" customHeight="1" x14ac:dyDescent="0.25">
      <c r="A1" s="159" t="s">
        <v>73</v>
      </c>
      <c r="B1" s="159"/>
      <c r="C1" s="159"/>
      <c r="D1" s="159"/>
      <c r="E1" s="159"/>
      <c r="F1" s="159"/>
      <c r="G1" s="159"/>
      <c r="H1" s="159"/>
      <c r="I1" s="159"/>
      <c r="J1" s="159"/>
      <c r="K1" s="2"/>
    </row>
    <row r="2" spans="1:12" ht="14.65" customHeight="1" x14ac:dyDescent="0.25">
      <c r="A2" s="162" t="s">
        <v>197</v>
      </c>
      <c r="B2" s="162"/>
      <c r="C2" s="162"/>
      <c r="D2" s="162"/>
      <c r="E2" s="162"/>
      <c r="F2" s="162"/>
      <c r="G2" s="162"/>
      <c r="H2" s="162"/>
      <c r="I2" s="162"/>
      <c r="J2" s="162"/>
      <c r="K2" s="162"/>
      <c r="L2" s="13"/>
    </row>
    <row r="3" spans="1:12" x14ac:dyDescent="0.25">
      <c r="A3" s="162"/>
      <c r="B3" s="162"/>
      <c r="C3" s="162"/>
      <c r="D3" s="162"/>
      <c r="E3" s="162"/>
      <c r="F3" s="162"/>
      <c r="G3" s="162"/>
      <c r="H3" s="162"/>
      <c r="I3" s="162"/>
      <c r="J3" s="162"/>
      <c r="K3" s="162"/>
      <c r="L3" s="13"/>
    </row>
    <row r="4" spans="1:12" x14ac:dyDescent="0.25">
      <c r="A4" s="162"/>
      <c r="B4" s="162"/>
      <c r="C4" s="162"/>
      <c r="D4" s="162"/>
      <c r="E4" s="162"/>
      <c r="F4" s="162"/>
      <c r="G4" s="162"/>
      <c r="H4" s="162"/>
      <c r="I4" s="162"/>
      <c r="J4" s="162"/>
      <c r="K4" s="162"/>
      <c r="L4" s="13"/>
    </row>
    <row r="6" spans="1:12" ht="58.15" customHeight="1" x14ac:dyDescent="0.25">
      <c r="A6" s="46" t="s">
        <v>4</v>
      </c>
      <c r="B6" s="46" t="s">
        <v>74</v>
      </c>
      <c r="C6" s="160" t="s">
        <v>75</v>
      </c>
      <c r="D6" s="160"/>
      <c r="E6" s="160"/>
      <c r="F6" s="160"/>
      <c r="G6" s="160"/>
      <c r="H6" s="47" t="s">
        <v>76</v>
      </c>
      <c r="I6" s="38" t="s">
        <v>77</v>
      </c>
      <c r="J6" s="39" t="s">
        <v>78</v>
      </c>
      <c r="K6" s="39" t="s">
        <v>79</v>
      </c>
    </row>
    <row r="7" spans="1:12" x14ac:dyDescent="0.25">
      <c r="A7" s="41">
        <v>1</v>
      </c>
      <c r="B7" s="41"/>
      <c r="C7" s="161"/>
      <c r="D7" s="161"/>
      <c r="E7" s="161"/>
      <c r="F7" s="161"/>
      <c r="G7" s="161"/>
      <c r="H7" s="44">
        <v>0</v>
      </c>
      <c r="I7" s="44">
        <f>PRODUCT(H7,0.012)</f>
        <v>0</v>
      </c>
      <c r="J7" s="43"/>
      <c r="K7" s="40">
        <f>PRODUCT(I7,J7)</f>
        <v>0</v>
      </c>
    </row>
    <row r="8" spans="1:12" x14ac:dyDescent="0.25">
      <c r="A8" s="41">
        <v>2</v>
      </c>
      <c r="B8" s="41"/>
      <c r="C8" s="161"/>
      <c r="D8" s="161"/>
      <c r="E8" s="161"/>
      <c r="F8" s="161"/>
      <c r="G8" s="161"/>
      <c r="H8" s="44">
        <v>0</v>
      </c>
      <c r="I8" s="44">
        <f t="shared" ref="I8:I18" si="0">PRODUCT(H8,0.012)</f>
        <v>0</v>
      </c>
      <c r="J8" s="43"/>
      <c r="K8" s="40">
        <f t="shared" ref="K8:K18" si="1">PRODUCT(I8,J8)</f>
        <v>0</v>
      </c>
    </row>
    <row r="9" spans="1:12" x14ac:dyDescent="0.25">
      <c r="A9" s="41">
        <v>3</v>
      </c>
      <c r="B9" s="41"/>
      <c r="C9" s="161"/>
      <c r="D9" s="161"/>
      <c r="E9" s="161"/>
      <c r="F9" s="161"/>
      <c r="G9" s="161"/>
      <c r="H9" s="44">
        <v>0</v>
      </c>
      <c r="I9" s="44">
        <f t="shared" si="0"/>
        <v>0</v>
      </c>
      <c r="J9" s="43"/>
      <c r="K9" s="40">
        <f t="shared" si="1"/>
        <v>0</v>
      </c>
    </row>
    <row r="10" spans="1:12" x14ac:dyDescent="0.25">
      <c r="A10" s="41">
        <v>4</v>
      </c>
      <c r="B10" s="41"/>
      <c r="C10" s="161"/>
      <c r="D10" s="161"/>
      <c r="E10" s="161"/>
      <c r="F10" s="161"/>
      <c r="G10" s="161"/>
      <c r="H10" s="44">
        <v>0</v>
      </c>
      <c r="I10" s="44">
        <f t="shared" si="0"/>
        <v>0</v>
      </c>
      <c r="J10" s="43"/>
      <c r="K10" s="40">
        <f t="shared" si="1"/>
        <v>0</v>
      </c>
    </row>
    <row r="11" spans="1:12" x14ac:dyDescent="0.25">
      <c r="A11" s="41">
        <v>5</v>
      </c>
      <c r="B11" s="41"/>
      <c r="C11" s="161"/>
      <c r="D11" s="161"/>
      <c r="E11" s="161"/>
      <c r="F11" s="161"/>
      <c r="G11" s="161"/>
      <c r="H11" s="44">
        <v>0</v>
      </c>
      <c r="I11" s="44">
        <f t="shared" si="0"/>
        <v>0</v>
      </c>
      <c r="J11" s="43"/>
      <c r="K11" s="40">
        <f t="shared" si="1"/>
        <v>0</v>
      </c>
    </row>
    <row r="12" spans="1:12" x14ac:dyDescent="0.25">
      <c r="A12" s="41">
        <v>6</v>
      </c>
      <c r="B12" s="41"/>
      <c r="C12" s="161"/>
      <c r="D12" s="161"/>
      <c r="E12" s="161"/>
      <c r="F12" s="161"/>
      <c r="G12" s="161"/>
      <c r="H12" s="44">
        <v>0</v>
      </c>
      <c r="I12" s="44">
        <f t="shared" si="0"/>
        <v>0</v>
      </c>
      <c r="J12" s="43"/>
      <c r="K12" s="40">
        <f t="shared" si="1"/>
        <v>0</v>
      </c>
    </row>
    <row r="13" spans="1:12" x14ac:dyDescent="0.25">
      <c r="A13" s="41">
        <v>7</v>
      </c>
      <c r="B13" s="41"/>
      <c r="C13" s="161"/>
      <c r="D13" s="161"/>
      <c r="E13" s="161"/>
      <c r="F13" s="161"/>
      <c r="G13" s="161"/>
      <c r="H13" s="44">
        <v>0</v>
      </c>
      <c r="I13" s="44">
        <f t="shared" si="0"/>
        <v>0</v>
      </c>
      <c r="J13" s="43"/>
      <c r="K13" s="40">
        <f t="shared" si="1"/>
        <v>0</v>
      </c>
    </row>
    <row r="14" spans="1:12" x14ac:dyDescent="0.25">
      <c r="A14" s="41">
        <v>8</v>
      </c>
      <c r="B14" s="41"/>
      <c r="C14" s="161"/>
      <c r="D14" s="161"/>
      <c r="E14" s="161"/>
      <c r="F14" s="161"/>
      <c r="G14" s="161"/>
      <c r="H14" s="44">
        <v>0</v>
      </c>
      <c r="I14" s="44">
        <f t="shared" si="0"/>
        <v>0</v>
      </c>
      <c r="J14" s="43"/>
      <c r="K14" s="40">
        <f t="shared" si="1"/>
        <v>0</v>
      </c>
    </row>
    <row r="15" spans="1:12" x14ac:dyDescent="0.25">
      <c r="A15" s="41">
        <v>9</v>
      </c>
      <c r="B15" s="41"/>
      <c r="C15" s="161"/>
      <c r="D15" s="161"/>
      <c r="E15" s="161"/>
      <c r="F15" s="161"/>
      <c r="G15" s="161"/>
      <c r="H15" s="44">
        <v>0</v>
      </c>
      <c r="I15" s="44">
        <f t="shared" si="0"/>
        <v>0</v>
      </c>
      <c r="J15" s="43"/>
      <c r="K15" s="40">
        <f t="shared" si="1"/>
        <v>0</v>
      </c>
    </row>
    <row r="16" spans="1:12" x14ac:dyDescent="0.25">
      <c r="A16" s="41">
        <v>10</v>
      </c>
      <c r="B16" s="41"/>
      <c r="C16" s="161"/>
      <c r="D16" s="161"/>
      <c r="E16" s="161"/>
      <c r="F16" s="161"/>
      <c r="G16" s="161"/>
      <c r="H16" s="44">
        <v>0</v>
      </c>
      <c r="I16" s="44">
        <f t="shared" ref="I16" si="2">PRODUCT(H16,0.012)</f>
        <v>0</v>
      </c>
      <c r="J16" s="43"/>
      <c r="K16" s="40">
        <f t="shared" ref="K16" si="3">PRODUCT(I16,J16)</f>
        <v>0</v>
      </c>
    </row>
    <row r="17" spans="1:11" x14ac:dyDescent="0.25">
      <c r="A17" s="41">
        <v>11</v>
      </c>
      <c r="B17" s="41"/>
      <c r="C17" s="161"/>
      <c r="D17" s="161"/>
      <c r="E17" s="161"/>
      <c r="F17" s="161"/>
      <c r="G17" s="161"/>
      <c r="H17" s="44">
        <v>0</v>
      </c>
      <c r="I17" s="44">
        <f t="shared" si="0"/>
        <v>0</v>
      </c>
      <c r="J17" s="43"/>
      <c r="K17" s="40">
        <f t="shared" si="1"/>
        <v>0</v>
      </c>
    </row>
    <row r="18" spans="1:11" x14ac:dyDescent="0.25">
      <c r="A18" s="12" t="s">
        <v>24</v>
      </c>
      <c r="B18" s="12"/>
      <c r="C18" s="165"/>
      <c r="D18" s="165"/>
      <c r="E18" s="165"/>
      <c r="F18" s="165"/>
      <c r="G18" s="165"/>
      <c r="H18" s="44">
        <v>0</v>
      </c>
      <c r="I18" s="44">
        <f t="shared" si="0"/>
        <v>0</v>
      </c>
      <c r="J18" s="43"/>
      <c r="K18" s="45">
        <f t="shared" si="1"/>
        <v>0</v>
      </c>
    </row>
    <row r="19" spans="1:11" x14ac:dyDescent="0.25">
      <c r="A19" s="42"/>
      <c r="B19" s="42"/>
      <c r="C19" s="37"/>
      <c r="D19" s="37"/>
      <c r="E19" s="37"/>
      <c r="F19" s="37"/>
      <c r="G19" s="37"/>
      <c r="H19" s="164" t="s">
        <v>80</v>
      </c>
      <c r="I19" s="164"/>
      <c r="J19" s="164"/>
      <c r="K19" s="27">
        <f>SUM(K7:K18)</f>
        <v>0</v>
      </c>
    </row>
    <row r="20" spans="1:11" x14ac:dyDescent="0.25">
      <c r="H20" s="163"/>
      <c r="I20" s="163"/>
      <c r="J20" s="163"/>
    </row>
  </sheetData>
  <mergeCells count="17">
    <mergeCell ref="C16:G16"/>
    <mergeCell ref="A2:K4"/>
    <mergeCell ref="H20:J20"/>
    <mergeCell ref="H19:J19"/>
    <mergeCell ref="C18:G18"/>
    <mergeCell ref="C17:G17"/>
    <mergeCell ref="A1:J1"/>
    <mergeCell ref="C6:G6"/>
    <mergeCell ref="C7:G7"/>
    <mergeCell ref="C8:G8"/>
    <mergeCell ref="C15:G15"/>
    <mergeCell ref="C9:G9"/>
    <mergeCell ref="C10:G10"/>
    <mergeCell ref="C11:G11"/>
    <mergeCell ref="C12:G12"/>
    <mergeCell ref="C13:G13"/>
    <mergeCell ref="C14:G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70A23-9EE3-48B7-8869-D8C934D7942B}">
  <dimension ref="A1:K21"/>
  <sheetViews>
    <sheetView zoomScale="80" zoomScaleNormal="80" workbookViewId="0">
      <selection activeCell="F35" sqref="F35"/>
    </sheetView>
  </sheetViews>
  <sheetFormatPr defaultColWidth="8.7109375" defaultRowHeight="15" x14ac:dyDescent="0.25"/>
  <cols>
    <col min="1" max="1" width="8.42578125" style="64" customWidth="1"/>
    <col min="2" max="5" width="8.7109375" style="62"/>
    <col min="6" max="6" width="50.42578125" style="62" customWidth="1"/>
    <col min="7" max="7" width="15.28515625" style="62" customWidth="1"/>
    <col min="8" max="8" width="13.28515625" style="62" customWidth="1"/>
    <col min="9" max="9" width="18.28515625" style="64" customWidth="1"/>
    <col min="10" max="10" width="19.28515625" style="49" customWidth="1"/>
    <col min="11" max="11" width="18.7109375" style="64" customWidth="1"/>
    <col min="12" max="16384" width="8.7109375" style="62"/>
  </cols>
  <sheetData>
    <row r="1" spans="1:11" ht="24" customHeight="1" x14ac:dyDescent="0.25">
      <c r="A1" s="149" t="s">
        <v>81</v>
      </c>
      <c r="B1" s="149"/>
      <c r="C1" s="149"/>
      <c r="D1" s="149"/>
      <c r="E1" s="149"/>
      <c r="F1" s="149"/>
      <c r="G1" s="149"/>
      <c r="H1" s="149"/>
      <c r="I1" s="149"/>
      <c r="J1" s="149"/>
      <c r="K1" s="149"/>
    </row>
    <row r="2" spans="1:11" ht="50.65" customHeight="1" x14ac:dyDescent="0.25">
      <c r="A2" s="173" t="s">
        <v>82</v>
      </c>
      <c r="B2" s="173"/>
      <c r="C2" s="173"/>
      <c r="D2" s="173"/>
      <c r="E2" s="173"/>
      <c r="F2" s="173"/>
      <c r="G2" s="173"/>
      <c r="H2" s="173"/>
      <c r="I2" s="173"/>
      <c r="J2" s="173"/>
      <c r="K2" s="173"/>
    </row>
    <row r="4" spans="1:11" s="80" customFormat="1" ht="36" customHeight="1" x14ac:dyDescent="0.25">
      <c r="A4" s="78" t="s">
        <v>4</v>
      </c>
      <c r="B4" s="169" t="s">
        <v>6</v>
      </c>
      <c r="C4" s="170"/>
      <c r="D4" s="170"/>
      <c r="E4" s="170"/>
      <c r="F4" s="171"/>
      <c r="G4" s="78" t="s">
        <v>83</v>
      </c>
      <c r="H4" s="79" t="s">
        <v>84</v>
      </c>
      <c r="I4" s="78" t="s">
        <v>85</v>
      </c>
      <c r="J4" s="78" t="s">
        <v>86</v>
      </c>
      <c r="K4" s="78" t="s">
        <v>79</v>
      </c>
    </row>
    <row r="5" spans="1:11" s="80" customFormat="1" x14ac:dyDescent="0.25">
      <c r="A5" s="81">
        <v>1</v>
      </c>
      <c r="B5" s="172"/>
      <c r="C5" s="172"/>
      <c r="D5" s="172"/>
      <c r="E5" s="172"/>
      <c r="F5" s="172"/>
      <c r="I5" s="82"/>
      <c r="J5" s="83"/>
      <c r="K5" s="40">
        <f>PRODUCT(I5,J5)</f>
        <v>0</v>
      </c>
    </row>
    <row r="6" spans="1:11" s="80" customFormat="1" x14ac:dyDescent="0.25">
      <c r="A6" s="81">
        <v>2</v>
      </c>
      <c r="B6" s="168"/>
      <c r="C6" s="168"/>
      <c r="D6" s="168"/>
      <c r="E6" s="168"/>
      <c r="F6" s="168"/>
      <c r="I6" s="82"/>
      <c r="J6" s="83"/>
      <c r="K6" s="40">
        <f t="shared" ref="K6:K20" si="0">PRODUCT(I6,J6)</f>
        <v>0</v>
      </c>
    </row>
    <row r="7" spans="1:11" s="80" customFormat="1" x14ac:dyDescent="0.25">
      <c r="A7" s="81">
        <v>3</v>
      </c>
      <c r="B7" s="168"/>
      <c r="C7" s="168"/>
      <c r="D7" s="168"/>
      <c r="E7" s="168"/>
      <c r="F7" s="168"/>
      <c r="I7" s="82"/>
      <c r="J7" s="83"/>
      <c r="K7" s="40">
        <f t="shared" si="0"/>
        <v>0</v>
      </c>
    </row>
    <row r="8" spans="1:11" s="80" customFormat="1" x14ac:dyDescent="0.25">
      <c r="A8" s="81">
        <v>4</v>
      </c>
      <c r="B8" s="168"/>
      <c r="C8" s="168"/>
      <c r="D8" s="168"/>
      <c r="E8" s="168"/>
      <c r="F8" s="168"/>
      <c r="I8" s="82"/>
      <c r="J8" s="83"/>
      <c r="K8" s="40">
        <f t="shared" si="0"/>
        <v>0</v>
      </c>
    </row>
    <row r="9" spans="1:11" s="80" customFormat="1" x14ac:dyDescent="0.25">
      <c r="A9" s="81">
        <v>5</v>
      </c>
      <c r="B9" s="168"/>
      <c r="C9" s="168"/>
      <c r="D9" s="168"/>
      <c r="E9" s="168"/>
      <c r="F9" s="168"/>
      <c r="I9" s="82"/>
      <c r="J9" s="83"/>
      <c r="K9" s="40">
        <f t="shared" si="0"/>
        <v>0</v>
      </c>
    </row>
    <row r="10" spans="1:11" s="80" customFormat="1" x14ac:dyDescent="0.25">
      <c r="A10" s="81">
        <v>6</v>
      </c>
      <c r="B10" s="168"/>
      <c r="C10" s="168"/>
      <c r="D10" s="168"/>
      <c r="E10" s="168"/>
      <c r="F10" s="168"/>
      <c r="I10" s="82"/>
      <c r="J10" s="83"/>
      <c r="K10" s="40">
        <f t="shared" si="0"/>
        <v>0</v>
      </c>
    </row>
    <row r="11" spans="1:11" s="80" customFormat="1" x14ac:dyDescent="0.25">
      <c r="A11" s="81">
        <v>7</v>
      </c>
      <c r="B11" s="168"/>
      <c r="C11" s="168"/>
      <c r="D11" s="168"/>
      <c r="E11" s="168"/>
      <c r="F11" s="168"/>
      <c r="I11" s="82"/>
      <c r="J11" s="83"/>
      <c r="K11" s="40">
        <f t="shared" si="0"/>
        <v>0</v>
      </c>
    </row>
    <row r="12" spans="1:11" s="80" customFormat="1" x14ac:dyDescent="0.25">
      <c r="A12" s="81">
        <v>8</v>
      </c>
      <c r="B12" s="168"/>
      <c r="C12" s="168"/>
      <c r="D12" s="168"/>
      <c r="E12" s="168"/>
      <c r="F12" s="168"/>
      <c r="I12" s="82"/>
      <c r="J12" s="83"/>
      <c r="K12" s="40">
        <f t="shared" si="0"/>
        <v>0</v>
      </c>
    </row>
    <row r="13" spans="1:11" s="80" customFormat="1" x14ac:dyDescent="0.25">
      <c r="A13" s="81">
        <v>9</v>
      </c>
      <c r="B13" s="168"/>
      <c r="C13" s="168"/>
      <c r="D13" s="168"/>
      <c r="E13" s="168"/>
      <c r="F13" s="168"/>
      <c r="I13" s="82"/>
      <c r="J13" s="83"/>
      <c r="K13" s="40">
        <f t="shared" si="0"/>
        <v>0</v>
      </c>
    </row>
    <row r="14" spans="1:11" s="80" customFormat="1" x14ac:dyDescent="0.25">
      <c r="A14" s="81">
        <v>10</v>
      </c>
      <c r="B14" s="168"/>
      <c r="C14" s="168"/>
      <c r="D14" s="168"/>
      <c r="E14" s="168"/>
      <c r="F14" s="168"/>
      <c r="I14" s="82"/>
      <c r="J14" s="83"/>
      <c r="K14" s="40">
        <f t="shared" si="0"/>
        <v>0</v>
      </c>
    </row>
    <row r="15" spans="1:11" s="80" customFormat="1" x14ac:dyDescent="0.25">
      <c r="A15" s="81">
        <v>11</v>
      </c>
      <c r="B15" s="168"/>
      <c r="C15" s="168"/>
      <c r="D15" s="168"/>
      <c r="E15" s="168"/>
      <c r="F15" s="168"/>
      <c r="I15" s="82"/>
      <c r="J15" s="83"/>
      <c r="K15" s="40">
        <f t="shared" si="0"/>
        <v>0</v>
      </c>
    </row>
    <row r="16" spans="1:11" s="80" customFormat="1" x14ac:dyDescent="0.25">
      <c r="A16" s="81">
        <v>12</v>
      </c>
      <c r="B16" s="168"/>
      <c r="C16" s="168"/>
      <c r="D16" s="168"/>
      <c r="E16" s="168"/>
      <c r="F16" s="168"/>
      <c r="I16" s="82"/>
      <c r="J16" s="83"/>
      <c r="K16" s="40">
        <f t="shared" si="0"/>
        <v>0</v>
      </c>
    </row>
    <row r="17" spans="1:11" s="80" customFormat="1" x14ac:dyDescent="0.25">
      <c r="A17" s="81">
        <v>13</v>
      </c>
      <c r="B17" s="168"/>
      <c r="C17" s="168"/>
      <c r="D17" s="168"/>
      <c r="E17" s="168"/>
      <c r="F17" s="168"/>
      <c r="I17" s="82"/>
      <c r="J17" s="83"/>
      <c r="K17" s="40">
        <f t="shared" si="0"/>
        <v>0</v>
      </c>
    </row>
    <row r="18" spans="1:11" s="80" customFormat="1" x14ac:dyDescent="0.25">
      <c r="A18" s="81">
        <v>14</v>
      </c>
      <c r="B18" s="168"/>
      <c r="C18" s="168"/>
      <c r="D18" s="168"/>
      <c r="E18" s="168"/>
      <c r="F18" s="168"/>
      <c r="I18" s="82"/>
      <c r="J18" s="83"/>
      <c r="K18" s="40">
        <f t="shared" si="0"/>
        <v>0</v>
      </c>
    </row>
    <row r="19" spans="1:11" s="80" customFormat="1" x14ac:dyDescent="0.25">
      <c r="A19" s="81">
        <v>15</v>
      </c>
      <c r="B19" s="168"/>
      <c r="C19" s="168"/>
      <c r="D19" s="168"/>
      <c r="E19" s="168"/>
      <c r="F19" s="168"/>
      <c r="I19" s="82"/>
      <c r="J19" s="83"/>
      <c r="K19" s="40">
        <f t="shared" si="0"/>
        <v>0</v>
      </c>
    </row>
    <row r="20" spans="1:11" x14ac:dyDescent="0.25">
      <c r="A20" s="64" t="s">
        <v>24</v>
      </c>
      <c r="B20" s="167"/>
      <c r="C20" s="167"/>
      <c r="D20" s="167"/>
      <c r="E20" s="167"/>
      <c r="F20" s="167"/>
      <c r="I20" s="84"/>
      <c r="J20" s="85"/>
      <c r="K20" s="27">
        <f t="shared" si="0"/>
        <v>0</v>
      </c>
    </row>
    <row r="21" spans="1:11" x14ac:dyDescent="0.25">
      <c r="A21" s="86"/>
      <c r="B21" s="87"/>
      <c r="C21" s="87"/>
      <c r="D21" s="87"/>
      <c r="E21" s="87"/>
      <c r="F21" s="166" t="s">
        <v>80</v>
      </c>
      <c r="G21" s="166"/>
      <c r="H21" s="166"/>
      <c r="I21" s="88">
        <f>SUM(I5:I20)</f>
        <v>0</v>
      </c>
      <c r="J21" s="89"/>
      <c r="K21" s="90">
        <f>SUM(K5:K20)</f>
        <v>0</v>
      </c>
    </row>
  </sheetData>
  <sheetProtection algorithmName="SHA-512" hashValue="4xBw9LQVVnRciLML1BrW0gR62f9JOq95negyxBDMlJGhazPSQI4YHogpfprkVCC2IVwRSW0aMR6v9GHZqq8Tsg==" saltValue="0gPmHuXYa19YnRJt1B56Ew==" spinCount="100000" sheet="1" objects="1" scenarios="1" insertColumns="0" insertRows="0"/>
  <mergeCells count="20">
    <mergeCell ref="A1:K1"/>
    <mergeCell ref="A2:K2"/>
    <mergeCell ref="B9:F9"/>
    <mergeCell ref="B10:F10"/>
    <mergeCell ref="B11:F11"/>
    <mergeCell ref="B12:F12"/>
    <mergeCell ref="B14:F14"/>
    <mergeCell ref="B4:F4"/>
    <mergeCell ref="B5:F5"/>
    <mergeCell ref="B6:F6"/>
    <mergeCell ref="B7:F7"/>
    <mergeCell ref="B8:F8"/>
    <mergeCell ref="B13:F13"/>
    <mergeCell ref="F21:H21"/>
    <mergeCell ref="B20:F20"/>
    <mergeCell ref="B15:F15"/>
    <mergeCell ref="B16:F16"/>
    <mergeCell ref="B17:F17"/>
    <mergeCell ref="B18:F18"/>
    <mergeCell ref="B19:F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27EAC-4EBC-4F34-BF64-BF52E7F13107}">
  <dimension ref="A1:D11"/>
  <sheetViews>
    <sheetView showGridLines="0" zoomScaleNormal="100" workbookViewId="0">
      <selection activeCell="I4" sqref="I4"/>
    </sheetView>
  </sheetViews>
  <sheetFormatPr defaultRowHeight="15" x14ac:dyDescent="0.25"/>
  <cols>
    <col min="1" max="1" width="37.42578125" style="12" customWidth="1"/>
    <col min="2" max="2" width="18.42578125" style="27" customWidth="1"/>
    <col min="3" max="3" width="14.28515625" style="12" customWidth="1"/>
    <col min="4" max="4" width="101.7109375" customWidth="1"/>
  </cols>
  <sheetData>
    <row r="1" spans="1:4" ht="46.15" customHeight="1" x14ac:dyDescent="0.25">
      <c r="A1" s="174" t="s">
        <v>87</v>
      </c>
      <c r="B1" s="174"/>
      <c r="C1" s="174"/>
      <c r="D1" s="174"/>
    </row>
    <row r="2" spans="1:4" ht="46.15" customHeight="1" x14ac:dyDescent="0.25">
      <c r="A2" s="48"/>
      <c r="B2" s="48"/>
    </row>
    <row r="3" spans="1:4" ht="54.6" customHeight="1" thickBot="1" x14ac:dyDescent="0.3">
      <c r="A3" s="32" t="s">
        <v>88</v>
      </c>
      <c r="B3" s="33" t="s">
        <v>30</v>
      </c>
      <c r="C3" s="34" t="s">
        <v>89</v>
      </c>
      <c r="D3" s="35" t="s">
        <v>90</v>
      </c>
    </row>
    <row r="4" spans="1:4" ht="111" customHeight="1" thickBot="1" x14ac:dyDescent="0.3">
      <c r="A4" s="30" t="s">
        <v>32</v>
      </c>
      <c r="B4" s="24">
        <v>12.75</v>
      </c>
      <c r="C4" s="28" t="s">
        <v>33</v>
      </c>
      <c r="D4" s="22" t="s">
        <v>91</v>
      </c>
    </row>
    <row r="5" spans="1:4" ht="116.1" customHeight="1" thickBot="1" x14ac:dyDescent="0.3">
      <c r="A5" s="30" t="s">
        <v>34</v>
      </c>
      <c r="B5" s="24">
        <v>4.68</v>
      </c>
      <c r="C5" s="28" t="s">
        <v>33</v>
      </c>
      <c r="D5" s="22" t="s">
        <v>92</v>
      </c>
    </row>
    <row r="6" spans="1:4" ht="136.15" customHeight="1" thickBot="1" x14ac:dyDescent="0.3">
      <c r="A6" s="30" t="s">
        <v>35</v>
      </c>
      <c r="B6" s="24">
        <v>198</v>
      </c>
      <c r="C6" s="28" t="s">
        <v>36</v>
      </c>
      <c r="D6" s="22" t="s">
        <v>93</v>
      </c>
    </row>
    <row r="7" spans="1:4" ht="147" customHeight="1" thickBot="1" x14ac:dyDescent="0.3">
      <c r="A7" s="30" t="s">
        <v>94</v>
      </c>
      <c r="B7" s="24">
        <v>95</v>
      </c>
      <c r="C7" s="28" t="s">
        <v>38</v>
      </c>
      <c r="D7" s="22" t="s">
        <v>95</v>
      </c>
    </row>
    <row r="8" spans="1:4" ht="155.65" customHeight="1" thickBot="1" x14ac:dyDescent="0.3">
      <c r="A8" s="30" t="s">
        <v>40</v>
      </c>
      <c r="B8" s="24">
        <v>22.65</v>
      </c>
      <c r="C8" s="28" t="s">
        <v>41</v>
      </c>
      <c r="D8" s="22" t="s">
        <v>96</v>
      </c>
    </row>
    <row r="9" spans="1:4" ht="83.65" customHeight="1" thickBot="1" x14ac:dyDescent="0.3">
      <c r="A9" s="30" t="s">
        <v>45</v>
      </c>
      <c r="B9" s="25">
        <v>54</v>
      </c>
      <c r="C9" s="28" t="s">
        <v>48</v>
      </c>
      <c r="D9" s="22" t="s">
        <v>97</v>
      </c>
    </row>
    <row r="10" spans="1:4" ht="83.1" customHeight="1" thickBot="1" x14ac:dyDescent="0.3">
      <c r="A10" s="30" t="s">
        <v>47</v>
      </c>
      <c r="B10" s="24">
        <v>59</v>
      </c>
      <c r="C10" s="28" t="s">
        <v>48</v>
      </c>
      <c r="D10" s="22" t="s">
        <v>98</v>
      </c>
    </row>
    <row r="11" spans="1:4" ht="74.099999999999994" customHeight="1" x14ac:dyDescent="0.25">
      <c r="A11" s="31" t="s">
        <v>49</v>
      </c>
      <c r="B11" s="26">
        <v>5</v>
      </c>
      <c r="C11" s="29" t="s">
        <v>33</v>
      </c>
      <c r="D11" s="23" t="s">
        <v>99</v>
      </c>
    </row>
  </sheetData>
  <mergeCells count="1">
    <mergeCell ref="A1:D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58A5-6625-4A35-A6CA-9AE552D76493}">
  <dimension ref="A1:S60"/>
  <sheetViews>
    <sheetView showGridLines="0" workbookViewId="0">
      <selection activeCell="M57" sqref="M57"/>
    </sheetView>
  </sheetViews>
  <sheetFormatPr defaultRowHeight="15" x14ac:dyDescent="0.25"/>
  <sheetData>
    <row r="1" spans="1:19" x14ac:dyDescent="0.25">
      <c r="A1" s="159" t="s">
        <v>100</v>
      </c>
      <c r="B1" s="159"/>
      <c r="C1" s="159"/>
      <c r="D1" s="159"/>
      <c r="E1" s="159"/>
      <c r="F1" s="159"/>
      <c r="G1" s="159"/>
      <c r="H1" s="159"/>
      <c r="I1" s="159"/>
      <c r="J1" s="159"/>
      <c r="K1" s="159"/>
      <c r="L1" s="159"/>
      <c r="M1" s="159"/>
      <c r="N1" s="159"/>
      <c r="O1" s="159"/>
      <c r="P1" s="159"/>
      <c r="Q1" s="159"/>
      <c r="R1" s="159"/>
      <c r="S1" s="159"/>
    </row>
    <row r="2" spans="1:19" x14ac:dyDescent="0.25">
      <c r="A2" s="159"/>
      <c r="B2" s="159"/>
      <c r="C2" s="159"/>
      <c r="D2" s="159"/>
      <c r="E2" s="159"/>
      <c r="F2" s="159"/>
      <c r="G2" s="159"/>
      <c r="H2" s="159"/>
      <c r="I2" s="159"/>
      <c r="J2" s="159"/>
      <c r="K2" s="159"/>
      <c r="L2" s="159"/>
      <c r="M2" s="159"/>
      <c r="N2" s="159"/>
      <c r="O2" s="159"/>
      <c r="P2" s="159"/>
      <c r="Q2" s="159"/>
      <c r="R2" s="159"/>
      <c r="S2" s="159"/>
    </row>
    <row r="4" spans="1:19" x14ac:dyDescent="0.25">
      <c r="A4" t="s">
        <v>101</v>
      </c>
    </row>
    <row r="5" spans="1:19" x14ac:dyDescent="0.25">
      <c r="A5" t="s">
        <v>102</v>
      </c>
    </row>
    <row r="6" spans="1:19" x14ac:dyDescent="0.25">
      <c r="A6" t="s">
        <v>103</v>
      </c>
    </row>
    <row r="8" spans="1:19" x14ac:dyDescent="0.25">
      <c r="A8" t="s">
        <v>104</v>
      </c>
    </row>
    <row r="10" spans="1:19" x14ac:dyDescent="0.25">
      <c r="B10" s="15" t="s">
        <v>105</v>
      </c>
      <c r="C10" s="2"/>
      <c r="D10" s="2"/>
    </row>
    <row r="12" spans="1:19" ht="40.5" customHeight="1" x14ac:dyDescent="0.25">
      <c r="B12" s="175" t="s">
        <v>191</v>
      </c>
      <c r="C12" s="175"/>
      <c r="D12" s="175"/>
      <c r="E12" s="175"/>
      <c r="F12" s="175"/>
      <c r="G12" s="175"/>
      <c r="H12" s="175"/>
      <c r="I12" s="175"/>
      <c r="J12" s="175"/>
      <c r="K12" s="175"/>
      <c r="L12" s="175"/>
      <c r="M12" s="175"/>
      <c r="N12" s="175"/>
      <c r="O12" s="175"/>
      <c r="P12" s="175"/>
      <c r="Q12" s="175"/>
      <c r="R12" s="175"/>
      <c r="S12" s="175"/>
    </row>
    <row r="13" spans="1:19" ht="28.5" customHeight="1" x14ac:dyDescent="0.25">
      <c r="B13" s="175" t="s">
        <v>106</v>
      </c>
      <c r="C13" s="175"/>
      <c r="D13" s="175"/>
      <c r="E13" s="175"/>
      <c r="F13" s="175"/>
      <c r="G13" s="175"/>
      <c r="H13" s="175"/>
      <c r="I13" s="175"/>
      <c r="J13" s="175"/>
      <c r="K13" s="175"/>
      <c r="L13" s="175"/>
      <c r="M13" s="175"/>
      <c r="N13" s="175"/>
      <c r="O13" s="175"/>
      <c r="P13" s="175"/>
      <c r="Q13" s="175"/>
      <c r="R13" s="175"/>
      <c r="S13" s="175"/>
    </row>
    <row r="14" spans="1:19" x14ac:dyDescent="0.25">
      <c r="B14" s="175" t="s">
        <v>107</v>
      </c>
      <c r="C14" s="175"/>
      <c r="D14" s="175"/>
      <c r="E14" s="175"/>
      <c r="F14" s="175"/>
      <c r="G14" s="175"/>
      <c r="H14" s="175"/>
      <c r="I14" s="175"/>
      <c r="J14" s="175"/>
      <c r="K14" s="175"/>
      <c r="L14" s="175"/>
      <c r="M14" s="175"/>
      <c r="N14" s="175"/>
      <c r="O14" s="175"/>
      <c r="P14" s="175"/>
      <c r="Q14" s="175"/>
      <c r="R14" s="175"/>
      <c r="S14" s="175"/>
    </row>
    <row r="15" spans="1:19" x14ac:dyDescent="0.25">
      <c r="B15" t="s">
        <v>108</v>
      </c>
    </row>
    <row r="17" spans="2:19" x14ac:dyDescent="0.25">
      <c r="B17" s="15" t="s">
        <v>109</v>
      </c>
      <c r="C17" s="2"/>
      <c r="D17" s="2"/>
    </row>
    <row r="19" spans="2:19" ht="47.65" customHeight="1" x14ac:dyDescent="0.25">
      <c r="B19" s="132" t="s">
        <v>192</v>
      </c>
      <c r="C19" s="132"/>
      <c r="D19" s="132"/>
      <c r="E19" s="132"/>
      <c r="F19" s="132"/>
      <c r="G19" s="132"/>
      <c r="H19" s="132"/>
      <c r="I19" s="132"/>
      <c r="J19" s="132"/>
      <c r="K19" s="132"/>
      <c r="L19" s="132"/>
      <c r="M19" s="132"/>
      <c r="N19" s="132"/>
      <c r="O19" s="132"/>
      <c r="P19" s="132"/>
      <c r="Q19" s="132"/>
      <c r="R19" s="132"/>
      <c r="S19" s="132"/>
    </row>
    <row r="21" spans="2:19" x14ac:dyDescent="0.25">
      <c r="C21" s="1" t="s">
        <v>110</v>
      </c>
    </row>
    <row r="22" spans="2:19" x14ac:dyDescent="0.25">
      <c r="C22" t="s">
        <v>111</v>
      </c>
    </row>
    <row r="23" spans="2:19" x14ac:dyDescent="0.25">
      <c r="C23" t="s">
        <v>112</v>
      </c>
    </row>
    <row r="24" spans="2:19" x14ac:dyDescent="0.25">
      <c r="C24" t="s">
        <v>113</v>
      </c>
    </row>
    <row r="25" spans="2:19" ht="33.6" customHeight="1" x14ac:dyDescent="0.25">
      <c r="C25" s="176" t="s">
        <v>114</v>
      </c>
      <c r="D25" s="176"/>
      <c r="E25" s="176"/>
      <c r="F25" s="176"/>
      <c r="G25" s="176"/>
      <c r="H25" s="176"/>
      <c r="I25" s="176"/>
      <c r="J25" s="176"/>
      <c r="K25" s="176"/>
      <c r="L25" s="176"/>
      <c r="M25" s="176"/>
      <c r="N25" s="176"/>
      <c r="O25" s="176"/>
      <c r="P25" s="176"/>
      <c r="Q25" s="176"/>
      <c r="R25" s="176"/>
      <c r="S25" s="13"/>
    </row>
    <row r="27" spans="2:19" x14ac:dyDescent="0.25">
      <c r="C27" s="1" t="s">
        <v>115</v>
      </c>
    </row>
    <row r="29" spans="2:19" x14ac:dyDescent="0.25">
      <c r="C29" t="s">
        <v>116</v>
      </c>
    </row>
    <row r="30" spans="2:19" x14ac:dyDescent="0.25">
      <c r="C30" t="s">
        <v>117</v>
      </c>
    </row>
    <row r="31" spans="2:19" x14ac:dyDescent="0.25">
      <c r="C31" t="s">
        <v>118</v>
      </c>
    </row>
    <row r="32" spans="2:19" x14ac:dyDescent="0.25">
      <c r="C32" t="s">
        <v>119</v>
      </c>
    </row>
    <row r="34" spans="2:19" x14ac:dyDescent="0.25">
      <c r="B34" s="15" t="s">
        <v>120</v>
      </c>
      <c r="C34" s="15"/>
      <c r="D34" s="15"/>
      <c r="E34" s="15"/>
      <c r="F34" s="15"/>
      <c r="G34" s="15"/>
      <c r="H34" s="15"/>
      <c r="I34" s="15"/>
      <c r="J34" s="15"/>
      <c r="K34" s="15"/>
      <c r="L34" s="15"/>
    </row>
    <row r="35" spans="2:19" x14ac:dyDescent="0.25">
      <c r="B35" s="1"/>
    </row>
    <row r="36" spans="2:19" x14ac:dyDescent="0.25">
      <c r="B36" t="s">
        <v>121</v>
      </c>
    </row>
    <row r="38" spans="2:19" x14ac:dyDescent="0.25">
      <c r="B38" t="s">
        <v>122</v>
      </c>
    </row>
    <row r="40" spans="2:19" ht="31.15" customHeight="1" x14ac:dyDescent="0.25">
      <c r="B40" s="176" t="s">
        <v>193</v>
      </c>
      <c r="C40" s="176"/>
      <c r="D40" s="176"/>
      <c r="E40" s="176"/>
      <c r="F40" s="176"/>
      <c r="G40" s="176"/>
      <c r="H40" s="176"/>
      <c r="I40" s="176"/>
      <c r="J40" s="176"/>
      <c r="K40" s="176"/>
      <c r="L40" s="176"/>
      <c r="M40" s="176"/>
      <c r="N40" s="176"/>
      <c r="O40" s="176"/>
      <c r="P40" s="176"/>
      <c r="Q40" s="176"/>
      <c r="R40" s="176"/>
      <c r="S40" s="176"/>
    </row>
    <row r="41" spans="2:19" ht="47.65" customHeight="1" x14ac:dyDescent="0.25">
      <c r="C41" s="132" t="s">
        <v>123</v>
      </c>
      <c r="D41" s="132"/>
      <c r="E41" s="132"/>
      <c r="F41" s="132"/>
      <c r="G41" s="132"/>
      <c r="H41" s="132"/>
      <c r="I41" s="132"/>
      <c r="J41" s="132"/>
      <c r="K41" s="132"/>
      <c r="L41" s="132"/>
      <c r="M41" s="132"/>
      <c r="N41" s="132"/>
      <c r="O41" s="132"/>
      <c r="P41" s="132"/>
      <c r="Q41" s="132"/>
      <c r="R41" s="132"/>
      <c r="S41" s="132"/>
    </row>
    <row r="42" spans="2:19" ht="28.15" customHeight="1" x14ac:dyDescent="0.25">
      <c r="C42" s="175" t="s">
        <v>124</v>
      </c>
      <c r="D42" s="175"/>
      <c r="E42" s="175"/>
      <c r="F42" s="175"/>
      <c r="G42" s="175"/>
      <c r="H42" s="175"/>
      <c r="I42" s="175"/>
      <c r="J42" s="175"/>
      <c r="K42" s="175"/>
      <c r="L42" s="175"/>
      <c r="M42" s="175"/>
      <c r="N42" s="175"/>
      <c r="O42" s="175"/>
      <c r="P42" s="175"/>
      <c r="Q42" s="175"/>
      <c r="R42" s="175"/>
      <c r="S42" s="175"/>
    </row>
    <row r="43" spans="2:19" ht="57.6" customHeight="1" x14ac:dyDescent="0.25">
      <c r="B43" s="132" t="s">
        <v>194</v>
      </c>
      <c r="C43" s="132"/>
      <c r="D43" s="132"/>
      <c r="E43" s="132"/>
      <c r="F43" s="132"/>
      <c r="G43" s="132"/>
      <c r="H43" s="132"/>
      <c r="I43" s="132"/>
      <c r="J43" s="132"/>
      <c r="K43" s="132"/>
      <c r="L43" s="132"/>
      <c r="M43" s="132"/>
      <c r="N43" s="132"/>
      <c r="O43" s="132"/>
      <c r="P43" s="132"/>
      <c r="Q43" s="132"/>
      <c r="R43" s="132"/>
      <c r="S43" s="132"/>
    </row>
    <row r="44" spans="2:19" ht="31.15" customHeight="1" x14ac:dyDescent="0.25">
      <c r="B44" s="175" t="s">
        <v>195</v>
      </c>
      <c r="C44" s="175"/>
      <c r="D44" s="175"/>
      <c r="E44" s="175"/>
      <c r="F44" s="175"/>
      <c r="G44" s="175"/>
      <c r="H44" s="175"/>
      <c r="I44" s="175"/>
      <c r="J44" s="175"/>
      <c r="K44" s="175"/>
      <c r="L44" s="175"/>
      <c r="M44" s="175"/>
      <c r="N44" s="175"/>
      <c r="O44" s="175"/>
      <c r="P44" s="175"/>
      <c r="Q44" s="175"/>
      <c r="R44" s="175"/>
      <c r="S44" s="175"/>
    </row>
    <row r="46" spans="2:19" x14ac:dyDescent="0.25">
      <c r="B46" t="s">
        <v>125</v>
      </c>
      <c r="O46" t="s">
        <v>126</v>
      </c>
    </row>
    <row r="47" spans="2:19" ht="41.65" customHeight="1" x14ac:dyDescent="0.25">
      <c r="B47" s="175" t="s">
        <v>127</v>
      </c>
      <c r="C47" s="175"/>
      <c r="D47" s="175"/>
      <c r="E47" s="175"/>
      <c r="F47" s="175"/>
      <c r="G47" s="175"/>
      <c r="H47" s="175"/>
      <c r="I47" s="175"/>
      <c r="J47" s="175"/>
      <c r="K47" s="175"/>
      <c r="L47" s="175"/>
      <c r="M47" s="175"/>
      <c r="N47" s="175"/>
      <c r="O47" s="175"/>
      <c r="P47" s="175"/>
      <c r="Q47" s="175"/>
      <c r="R47" s="175"/>
      <c r="S47" s="175"/>
    </row>
    <row r="50" spans="1:7" x14ac:dyDescent="0.25">
      <c r="A50" s="14" t="s">
        <v>128</v>
      </c>
      <c r="B50" s="14"/>
      <c r="C50" s="14"/>
      <c r="D50" s="14"/>
      <c r="E50" s="14"/>
      <c r="F50" s="14"/>
      <c r="G50" s="14"/>
    </row>
    <row r="52" spans="1:7" x14ac:dyDescent="0.25">
      <c r="A52" t="s">
        <v>129</v>
      </c>
    </row>
    <row r="53" spans="1:7" x14ac:dyDescent="0.25">
      <c r="A53" t="s">
        <v>130</v>
      </c>
    </row>
    <row r="54" spans="1:7" x14ac:dyDescent="0.25">
      <c r="A54" t="s">
        <v>131</v>
      </c>
    </row>
    <row r="55" spans="1:7" x14ac:dyDescent="0.25">
      <c r="A55" t="s">
        <v>132</v>
      </c>
    </row>
    <row r="56" spans="1:7" x14ac:dyDescent="0.25">
      <c r="A56" t="s">
        <v>133</v>
      </c>
    </row>
    <row r="57" spans="1:7" x14ac:dyDescent="0.25">
      <c r="A57" t="s">
        <v>134</v>
      </c>
    </row>
    <row r="58" spans="1:7" x14ac:dyDescent="0.25">
      <c r="A58" t="s">
        <v>135</v>
      </c>
    </row>
    <row r="59" spans="1:7" x14ac:dyDescent="0.25">
      <c r="A59" t="s">
        <v>136</v>
      </c>
    </row>
    <row r="60" spans="1:7" x14ac:dyDescent="0.25">
      <c r="A60" t="s">
        <v>137</v>
      </c>
    </row>
  </sheetData>
  <mergeCells count="12">
    <mergeCell ref="A1:S2"/>
    <mergeCell ref="B47:S47"/>
    <mergeCell ref="B43:S43"/>
    <mergeCell ref="B44:S44"/>
    <mergeCell ref="B12:S12"/>
    <mergeCell ref="B13:S13"/>
    <mergeCell ref="B14:S14"/>
    <mergeCell ref="B40:S40"/>
    <mergeCell ref="C25:R25"/>
    <mergeCell ref="C41:S41"/>
    <mergeCell ref="C42:S42"/>
    <mergeCell ref="B19:S1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4453-3E63-4A8C-85F7-68E175FBB55E}">
  <dimension ref="A1:D20"/>
  <sheetViews>
    <sheetView showGridLines="0" topLeftCell="B1" zoomScaleNormal="100" workbookViewId="0">
      <selection activeCell="D5" sqref="D5"/>
    </sheetView>
  </sheetViews>
  <sheetFormatPr defaultRowHeight="15" x14ac:dyDescent="0.25"/>
  <cols>
    <col min="1" max="1" width="48.5703125" customWidth="1"/>
    <col min="2" max="2" width="22.7109375" customWidth="1"/>
    <col min="3" max="3" width="52.42578125" customWidth="1"/>
    <col min="4" max="4" width="76.28515625" customWidth="1"/>
  </cols>
  <sheetData>
    <row r="1" spans="1:4" ht="15.75" thickBot="1" x14ac:dyDescent="0.3"/>
    <row r="2" spans="1:4" ht="43.5" customHeight="1" thickBot="1" x14ac:dyDescent="0.3">
      <c r="A2" s="16"/>
      <c r="B2" s="17" t="s">
        <v>138</v>
      </c>
      <c r="C2" s="17" t="s">
        <v>139</v>
      </c>
      <c r="D2" s="17" t="s">
        <v>140</v>
      </c>
    </row>
    <row r="3" spans="1:4" ht="45.6" customHeight="1" thickBot="1" x14ac:dyDescent="0.3">
      <c r="A3" s="6" t="s">
        <v>141</v>
      </c>
      <c r="B3" s="20" t="s">
        <v>142</v>
      </c>
      <c r="C3" s="4" t="s">
        <v>143</v>
      </c>
      <c r="D3" s="4" t="s">
        <v>144</v>
      </c>
    </row>
    <row r="4" spans="1:4" ht="45" customHeight="1" thickBot="1" x14ac:dyDescent="0.3">
      <c r="A4" s="6" t="s">
        <v>145</v>
      </c>
      <c r="B4" s="20" t="s">
        <v>142</v>
      </c>
      <c r="C4" s="4" t="s">
        <v>146</v>
      </c>
      <c r="D4" s="4" t="s">
        <v>147</v>
      </c>
    </row>
    <row r="5" spans="1:4" ht="48.6" customHeight="1" thickBot="1" x14ac:dyDescent="0.3">
      <c r="A5" s="6" t="s">
        <v>148</v>
      </c>
      <c r="B5" s="20" t="s">
        <v>142</v>
      </c>
      <c r="C5" s="4" t="s">
        <v>149</v>
      </c>
      <c r="D5" s="4" t="s">
        <v>150</v>
      </c>
    </row>
    <row r="6" spans="1:4" ht="62.1" customHeight="1" x14ac:dyDescent="0.25">
      <c r="A6" s="10" t="s">
        <v>151</v>
      </c>
      <c r="B6" s="177" t="s">
        <v>152</v>
      </c>
      <c r="C6" s="8"/>
      <c r="D6" s="8"/>
    </row>
    <row r="7" spans="1:4" ht="50.1" customHeight="1" x14ac:dyDescent="0.25">
      <c r="A7" s="21" t="s">
        <v>153</v>
      </c>
      <c r="B7" s="178"/>
      <c r="C7" s="8" t="s">
        <v>154</v>
      </c>
      <c r="D7" s="8" t="s">
        <v>155</v>
      </c>
    </row>
    <row r="8" spans="1:4" ht="50.1" customHeight="1" x14ac:dyDescent="0.25">
      <c r="A8" s="9" t="s">
        <v>156</v>
      </c>
      <c r="B8" s="178"/>
      <c r="C8" s="8" t="s">
        <v>157</v>
      </c>
      <c r="D8" s="8" t="s">
        <v>158</v>
      </c>
    </row>
    <row r="9" spans="1:4" ht="36.6" customHeight="1" thickBot="1" x14ac:dyDescent="0.3">
      <c r="A9" s="7" t="s">
        <v>159</v>
      </c>
      <c r="B9" s="179"/>
      <c r="C9" s="4" t="s">
        <v>160</v>
      </c>
      <c r="D9" s="5"/>
    </row>
    <row r="10" spans="1:4" ht="15.75" thickBot="1" x14ac:dyDescent="0.3">
      <c r="A10" s="18" t="s">
        <v>161</v>
      </c>
      <c r="B10" s="19"/>
      <c r="C10" s="19"/>
      <c r="D10" s="19" t="s">
        <v>162</v>
      </c>
    </row>
    <row r="12" spans="1:4" ht="72.599999999999994" customHeight="1" x14ac:dyDescent="0.25">
      <c r="A12" s="180"/>
      <c r="B12" s="180"/>
      <c r="C12" s="180"/>
    </row>
    <row r="14" spans="1:4" ht="14.65" customHeight="1" x14ac:dyDescent="0.25">
      <c r="B14" s="11"/>
      <c r="C14" s="11"/>
      <c r="D14" s="11"/>
    </row>
    <row r="15" spans="1:4" x14ac:dyDescent="0.25">
      <c r="A15" s="11"/>
      <c r="B15" s="11"/>
      <c r="C15" s="11"/>
      <c r="D15" s="11"/>
    </row>
    <row r="16" spans="1:4" x14ac:dyDescent="0.25">
      <c r="A16" s="11"/>
      <c r="B16" s="11"/>
      <c r="C16" s="11"/>
      <c r="D16" s="11"/>
    </row>
    <row r="17" spans="1:4" x14ac:dyDescent="0.25">
      <c r="A17" s="11"/>
      <c r="B17" s="11"/>
      <c r="C17" s="11"/>
      <c r="D17" s="11"/>
    </row>
    <row r="18" spans="1:4" x14ac:dyDescent="0.25">
      <c r="A18" s="11"/>
      <c r="B18" s="11"/>
      <c r="C18" s="11"/>
      <c r="D18" s="11"/>
    </row>
    <row r="19" spans="1:4" x14ac:dyDescent="0.25">
      <c r="A19" s="11"/>
      <c r="B19" s="11"/>
      <c r="C19" s="11"/>
      <c r="D19" s="11"/>
    </row>
    <row r="20" spans="1:4" x14ac:dyDescent="0.25">
      <c r="A20" s="11"/>
      <c r="B20" s="11"/>
      <c r="C20" s="11"/>
      <c r="D20" s="11"/>
    </row>
  </sheetData>
  <mergeCells count="2">
    <mergeCell ref="B6:B9"/>
    <mergeCell ref="A12:C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45CD-26B3-4CA3-B6A2-383637C00DFE}">
  <dimension ref="A1:T41"/>
  <sheetViews>
    <sheetView topLeftCell="A22" workbookViewId="0">
      <selection activeCell="C48" sqref="C48"/>
    </sheetView>
  </sheetViews>
  <sheetFormatPr defaultRowHeight="15" x14ac:dyDescent="0.25"/>
  <sheetData>
    <row r="1" spans="1:19" x14ac:dyDescent="0.25">
      <c r="A1" s="159" t="s">
        <v>163</v>
      </c>
      <c r="B1" s="159"/>
      <c r="C1" s="159"/>
      <c r="D1" s="159"/>
      <c r="E1" s="159"/>
      <c r="F1" s="159"/>
      <c r="G1" s="159"/>
      <c r="H1" s="159"/>
      <c r="I1" s="159"/>
      <c r="J1" s="159"/>
      <c r="K1" s="159"/>
      <c r="L1" s="159"/>
      <c r="M1" s="159"/>
      <c r="N1" s="159"/>
      <c r="O1" s="159"/>
      <c r="P1" s="159"/>
      <c r="Q1" s="159"/>
      <c r="R1" s="159"/>
      <c r="S1" s="159"/>
    </row>
    <row r="2" spans="1:19" x14ac:dyDescent="0.25">
      <c r="A2" s="159"/>
      <c r="B2" s="159"/>
      <c r="C2" s="159"/>
      <c r="D2" s="159"/>
      <c r="E2" s="159"/>
      <c r="F2" s="159"/>
      <c r="G2" s="159"/>
      <c r="H2" s="159"/>
      <c r="I2" s="159"/>
      <c r="J2" s="159"/>
      <c r="K2" s="159"/>
      <c r="L2" s="159"/>
      <c r="M2" s="159"/>
      <c r="N2" s="159"/>
      <c r="O2" s="159"/>
      <c r="P2" s="159"/>
      <c r="Q2" s="159"/>
      <c r="R2" s="159"/>
      <c r="S2" s="159"/>
    </row>
    <row r="4" spans="1:19" x14ac:dyDescent="0.25">
      <c r="A4" s="1" t="s">
        <v>164</v>
      </c>
    </row>
    <row r="6" spans="1:19" x14ac:dyDescent="0.25">
      <c r="A6" t="s">
        <v>165</v>
      </c>
    </row>
    <row r="7" spans="1:19" x14ac:dyDescent="0.25">
      <c r="A7" t="s">
        <v>166</v>
      </c>
    </row>
    <row r="9" spans="1:19" x14ac:dyDescent="0.25">
      <c r="A9" t="s">
        <v>167</v>
      </c>
    </row>
    <row r="10" spans="1:19" x14ac:dyDescent="0.25">
      <c r="A10" t="s">
        <v>168</v>
      </c>
    </row>
    <row r="11" spans="1:19" x14ac:dyDescent="0.25">
      <c r="A11" t="s">
        <v>169</v>
      </c>
    </row>
    <row r="12" spans="1:19" x14ac:dyDescent="0.25">
      <c r="A12" t="s">
        <v>170</v>
      </c>
    </row>
    <row r="14" spans="1:19" x14ac:dyDescent="0.25">
      <c r="A14" t="s">
        <v>171</v>
      </c>
    </row>
    <row r="15" spans="1:19" x14ac:dyDescent="0.25">
      <c r="A15" t="s">
        <v>172</v>
      </c>
    </row>
    <row r="16" spans="1:19" x14ac:dyDescent="0.25">
      <c r="A16" t="s">
        <v>173</v>
      </c>
    </row>
    <row r="17" spans="1:20" x14ac:dyDescent="0.25">
      <c r="A17" t="s">
        <v>174</v>
      </c>
    </row>
    <row r="19" spans="1:20" x14ac:dyDescent="0.25">
      <c r="A19" t="s">
        <v>175</v>
      </c>
    </row>
    <row r="20" spans="1:20" x14ac:dyDescent="0.25">
      <c r="A20" t="s">
        <v>176</v>
      </c>
    </row>
    <row r="22" spans="1:20" x14ac:dyDescent="0.25">
      <c r="A22" t="s">
        <v>177</v>
      </c>
    </row>
    <row r="23" spans="1:20" x14ac:dyDescent="0.25">
      <c r="A23" t="s">
        <v>178</v>
      </c>
    </row>
    <row r="25" spans="1:20" ht="16.149999999999999" customHeight="1" x14ac:dyDescent="0.25">
      <c r="A25" s="175" t="s">
        <v>179</v>
      </c>
      <c r="B25" s="175"/>
      <c r="C25" s="175"/>
      <c r="D25" s="175"/>
      <c r="E25" s="175"/>
      <c r="F25" s="175"/>
      <c r="G25" s="175"/>
      <c r="H25" s="175"/>
      <c r="I25" s="175"/>
      <c r="J25" s="175"/>
      <c r="K25" s="175"/>
      <c r="L25" s="175"/>
      <c r="M25" s="175"/>
      <c r="N25" s="175"/>
      <c r="O25" s="175"/>
      <c r="P25" s="175"/>
      <c r="Q25" s="175"/>
      <c r="R25" s="175"/>
      <c r="S25" s="175"/>
      <c r="T25" s="175"/>
    </row>
    <row r="27" spans="1:20" x14ac:dyDescent="0.25">
      <c r="A27" s="1" t="s">
        <v>180</v>
      </c>
    </row>
    <row r="29" spans="1:20" x14ac:dyDescent="0.25">
      <c r="A29" t="s">
        <v>181</v>
      </c>
    </row>
    <row r="31" spans="1:20" s="126" customFormat="1" x14ac:dyDescent="0.25">
      <c r="A31" s="126" t="s">
        <v>182</v>
      </c>
    </row>
    <row r="33" spans="1:1" x14ac:dyDescent="0.25">
      <c r="A33" s="1" t="s">
        <v>183</v>
      </c>
    </row>
    <row r="34" spans="1:1" x14ac:dyDescent="0.25">
      <c r="A34" t="s">
        <v>184</v>
      </c>
    </row>
    <row r="35" spans="1:1" x14ac:dyDescent="0.25">
      <c r="A35" t="s">
        <v>185</v>
      </c>
    </row>
    <row r="36" spans="1:1" x14ac:dyDescent="0.25">
      <c r="A36" t="s">
        <v>186</v>
      </c>
    </row>
    <row r="37" spans="1:1" x14ac:dyDescent="0.25">
      <c r="A37" t="s">
        <v>187</v>
      </c>
    </row>
    <row r="38" spans="1:1" x14ac:dyDescent="0.25">
      <c r="A38" t="s">
        <v>188</v>
      </c>
    </row>
    <row r="40" spans="1:1" x14ac:dyDescent="0.25">
      <c r="A40" s="1" t="s">
        <v>189</v>
      </c>
    </row>
    <row r="41" spans="1:1" x14ac:dyDescent="0.25">
      <c r="A41" t="s">
        <v>190</v>
      </c>
    </row>
  </sheetData>
  <mergeCells count="2">
    <mergeCell ref="A25:T25"/>
    <mergeCell ref="A1:S2"/>
  </mergeCells>
  <pageMargins left="0.7" right="0.7" top="0.75" bottom="0.75" header="0.3" footer="0.3"/>
  <pageSetup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0c5116a7-fc45-434b-8d6e-256aff411b4d" ContentTypeId="0x0101008143CB61005C4B7097E3D6EAB9B737CC"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6.xml><?xml version="1.0" encoding="utf-8"?>
<ct:contentTypeSchema xmlns:ct="http://schemas.microsoft.com/office/2006/metadata/contentType" xmlns:ma="http://schemas.microsoft.com/office/2006/metadata/properties/metaAttributes" ct:_="" ma:_="" ma:contentTypeName="Document" ma:contentTypeID="0x0101006698C3EA06960646931FECBF22C421CF" ma:contentTypeVersion="13" ma:contentTypeDescription="Een nieuw document maken." ma:contentTypeScope="" ma:versionID="74942b421c8b6ec9ffcc0b586045edc5">
  <xsd:schema xmlns:xsd="http://www.w3.org/2001/XMLSchema" xmlns:xs="http://www.w3.org/2001/XMLSchema" xmlns:p="http://schemas.microsoft.com/office/2006/metadata/properties" xmlns:ns1="http://schemas.microsoft.com/sharepoint/v3" xmlns:ns2="8352b163-ef7a-4c75-991d-0dfe92b21fb1" targetNamespace="http://schemas.microsoft.com/office/2006/metadata/properties" ma:root="true" ma:fieldsID="0cec374037bb6a7ab943da848d877c87" ns1:_="" ns2:_="">
    <xsd:import namespace="http://schemas.microsoft.com/sharepoint/v3"/>
    <xsd:import namespace="8352b163-ef7a-4c75-991d-0dfe92b21fb1"/>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Begindatum van de planning" ma:description="" ma:internalName="PublishingStartDate">
      <xsd:simpleType>
        <xsd:restriction base="dms:Unknown"/>
      </xsd:simpleType>
    </xsd:element>
    <xsd:element name="PublishingExpirationDate" ma:index="5" nillable="true" ma:displayName="Einddatum van de planning"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52b163-ef7a-4c75-991d-0dfe92b21fb1"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1228AE-3507-49F9-84CA-3F886C064961}">
  <ds:schemaRefs>
    <ds:schemaRef ds:uri="http://schemas.microsoft.com/office/2006/metadata/customXsn"/>
  </ds:schemaRefs>
</ds:datastoreItem>
</file>

<file path=customXml/itemProps2.xml><?xml version="1.0" encoding="utf-8"?>
<ds:datastoreItem xmlns:ds="http://schemas.openxmlformats.org/officeDocument/2006/customXml" ds:itemID="{5F373828-175B-45C7-AD83-0A987C256E65}">
  <ds:schemaRefs>
    <ds:schemaRef ds:uri="Microsoft.SharePoint.Taxonomy.ContentTypeSync"/>
  </ds:schemaRefs>
</ds:datastoreItem>
</file>

<file path=customXml/itemProps3.xml><?xml version="1.0" encoding="utf-8"?>
<ds:datastoreItem xmlns:ds="http://schemas.openxmlformats.org/officeDocument/2006/customXml" ds:itemID="{8FD1FF47-327E-45CE-8F7C-CC4BF9D9683C}">
  <ds:schemaRefs>
    <ds:schemaRef ds:uri="http://schemas.microsoft.com/sharepoint/v3/contenttype/forms"/>
  </ds:schemaRefs>
</ds:datastoreItem>
</file>

<file path=customXml/itemProps4.xml><?xml version="1.0" encoding="utf-8"?>
<ds:datastoreItem xmlns:ds="http://schemas.openxmlformats.org/officeDocument/2006/customXml" ds:itemID="{E51E7ED4-97CA-457A-A528-7FB1CC57A5D9}">
  <ds:schemaRefs>
    <ds:schemaRef ds:uri="http://schemas.microsoft.com/sharepoint/events"/>
  </ds:schemaRefs>
</ds:datastoreItem>
</file>

<file path=customXml/itemProps5.xml><?xml version="1.0" encoding="utf-8"?>
<ds:datastoreItem xmlns:ds="http://schemas.openxmlformats.org/officeDocument/2006/customXml" ds:itemID="{ED339262-A65C-4198-B52E-D1C0FD537A69}">
  <ds:schemaRefs>
    <ds:schemaRef ds:uri="http://schemas.microsoft.com/office/2006/metadata/properties"/>
    <ds:schemaRef ds:uri="http://schemas.microsoft.com/office/infopath/2007/PartnerControls"/>
    <ds:schemaRef ds:uri="http://schemas.microsoft.com/sharepoint/v3"/>
    <ds:schemaRef ds:uri="52a27886-e409-4f58-aea8-31bc2a2f8bea"/>
    <ds:schemaRef ds:uri="ee899bb6-127b-4f43-8fd6-d274e5d18b69"/>
  </ds:schemaRefs>
</ds:datastoreItem>
</file>

<file path=customXml/itemProps6.xml><?xml version="1.0" encoding="utf-8"?>
<ds:datastoreItem xmlns:ds="http://schemas.openxmlformats.org/officeDocument/2006/customXml" ds:itemID="{7E99C362-0EB4-438B-832C-29A4F09793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Overzicht kosten</vt:lpstr>
      <vt:lpstr>Kosten aanplant en beheer </vt:lpstr>
      <vt:lpstr>Berekening koolstofopslag</vt:lpstr>
      <vt:lpstr>Personeelskosten  </vt:lpstr>
      <vt:lpstr>Werkingskosten-externe diensten</vt:lpstr>
      <vt:lpstr>Normbedragen</vt:lpstr>
      <vt:lpstr>Reglement Kosten</vt:lpstr>
      <vt:lpstr>Mogelijke kosten en berekening</vt:lpstr>
      <vt:lpstr>Personeelskosten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Oproep houtkanten 2022 - sjabloon projectbegroting</dc:title>
  <dc:subject/>
  <dc:creator>Lotte Celis</dc:creator>
  <cp:keywords>houtkant; Plattelandsbeleid; Landschap; landschapsbeheer</cp:keywords>
  <dc:description/>
  <cp:lastModifiedBy>Nadine Vervaet</cp:lastModifiedBy>
  <cp:revision/>
  <dcterms:created xsi:type="dcterms:W3CDTF">2021-09-13T09:04:35Z</dcterms:created>
  <dcterms:modified xsi:type="dcterms:W3CDTF">2026-02-23T12:28:11Z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0x0101006698C3EA06960646931FECBF22C421CF</vt:lpwstr>
  </property>
  <property fmtid="{D5CDD505-2E9C-101B-9397-08002B2CF9AE}" pid="3" name="_dlc_DocIdItemGuid">
    <vt:lpwstr>6e2437c7-9454-4234-bc22-8de192770734</vt:lpwstr>
  </property>
  <property fmtid="{D5CDD505-2E9C-101B-9397-08002B2CF9AE}" pid="4" name="TaxKeyword">
    <vt:lpwstr>1084;#Landschap|11111111-1111-1111-1111-111111111111;#1031;#houtkant|b7898f7e-20cb-4a05-b2e1-1f1d687090ba;#932;#landschapsbeheer|f914fd1e-957e-4165-b517-39bcf0a1f4d0;#1085;#Plattelandsbeleid|11111111-1111-1111-1111-111111111111</vt:lpwstr>
  </property>
  <property fmtid="{D5CDD505-2E9C-101B-9397-08002B2CF9AE}" pid="5" name="MetadataThema">
    <vt:lpwstr>105;#Plattelandsbeleid|0951354b-cdd0-4334-9aee-ac3cfec4cada</vt:lpwstr>
  </property>
  <property fmtid="{D5CDD505-2E9C-101B-9397-08002B2CF9AE}" pid="6" name="MetadataProject">
    <vt:lpwstr/>
  </property>
</Properties>
</file>