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65" activeTab="0"/>
  </bookViews>
  <sheets>
    <sheet name="Berekening inscharing" sheetId="1" r:id="rId1"/>
    <sheet name="Berekening schrikkeljaar" sheetId="2" r:id="rId2"/>
    <sheet name="Tabel uitscheiding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<sst xmlns="http://schemas.openxmlformats.org/spreadsheetml/2006/main" count="109" uniqueCount="63">
  <si>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CODE</t>
  </si>
  <si>
    <t>P2O5</t>
  </si>
  <si>
    <t>N</t>
  </si>
  <si>
    <t xml:space="preserve"> </t>
  </si>
  <si>
    <t>vervangingsvee &lt; 1j</t>
  </si>
  <si>
    <t>vervangingsvee 1-2j</t>
  </si>
  <si>
    <t>productiecijfers</t>
  </si>
  <si>
    <t>totale productie</t>
  </si>
  <si>
    <t>Aantal</t>
  </si>
  <si>
    <t>N (kg)</t>
  </si>
  <si>
    <t>zoogkoeien</t>
  </si>
  <si>
    <t>runderen &lt; 1j</t>
  </si>
  <si>
    <t>runderen 1-2j</t>
  </si>
  <si>
    <t>Melkvee - voederrantsoen</t>
  </si>
  <si>
    <t>andere runderen</t>
  </si>
  <si>
    <t>aantal melkoeien</t>
  </si>
  <si>
    <t>mestkalveren</t>
  </si>
  <si>
    <t>graslandoppervlakte</t>
  </si>
  <si>
    <t>biggen 7-20 kg</t>
  </si>
  <si>
    <r>
      <t>produktieve grasopp.</t>
    </r>
    <r>
      <rPr>
        <sz val="8"/>
        <rFont val="Arial"/>
        <family val="2"/>
      </rPr>
      <t xml:space="preserve"> (zonder 2 GVE opp.)</t>
    </r>
  </si>
  <si>
    <t>beren</t>
  </si>
  <si>
    <t>maïs</t>
  </si>
  <si>
    <t>zeugen incl biggen &lt; 7kg</t>
  </si>
  <si>
    <t>voedergranen</t>
  </si>
  <si>
    <t>andere varkens 20-110 kg tweefazig</t>
  </si>
  <si>
    <t>voederbieten</t>
  </si>
  <si>
    <t>andere varkens 20-110 kg driefazig</t>
  </si>
  <si>
    <t>perspulp</t>
  </si>
  <si>
    <t>extra uitscheiding</t>
  </si>
  <si>
    <t>andere varkens &gt;= 110 kg</t>
  </si>
  <si>
    <t>voedergewasoppervlakte</t>
  </si>
  <si>
    <t>voorwaarde 1 maximaal 3</t>
  </si>
  <si>
    <t>voorwaarde 2 minstens 0,45</t>
  </si>
  <si>
    <t>Totaal extra eenheden</t>
  </si>
  <si>
    <t>Varkens</t>
  </si>
  <si>
    <t>struisvogels fokdieren</t>
  </si>
  <si>
    <t>geiten &lt; 1 jaar</t>
  </si>
  <si>
    <t>geiten &gt; 1 jaar</t>
  </si>
  <si>
    <t>schapen &lt; 1 jaar</t>
  </si>
  <si>
    <t>schapen &gt; 1 jaar</t>
  </si>
  <si>
    <t>paarden &gt; 600 kg</t>
  </si>
  <si>
    <t>paarden en pony's 200-600 kg</t>
  </si>
  <si>
    <t>paarden en pony's &lt; 200 kg</t>
  </si>
  <si>
    <t>begin periode</t>
  </si>
  <si>
    <t>einde periode</t>
  </si>
  <si>
    <t>Totale inscharing</t>
  </si>
  <si>
    <t>melkkoeien</t>
  </si>
  <si>
    <t>Berekening inscharing</t>
  </si>
  <si>
    <t>Houder van het perceel</t>
  </si>
  <si>
    <t>Inschaarder</t>
  </si>
  <si>
    <t>exploitantnummer</t>
  </si>
  <si>
    <t>exploitatienummer</t>
  </si>
  <si>
    <t>naam exploitant</t>
  </si>
  <si>
    <t>straat en nummer exploitatie</t>
  </si>
  <si>
    <t>postnummer en gemeente exploitatie</t>
  </si>
  <si>
    <t>diercategorie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</si>
  <si>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 (kg/jaar)</t>
    </r>
  </si>
  <si>
    <t>DIERCATEGORIE</t>
  </si>
  <si>
    <r>
      <t xml:space="preserve">N </t>
    </r>
    <r>
      <rPr>
        <b/>
        <vertAlign val="subscript"/>
        <sz val="10"/>
        <rFont val="Arial"/>
        <family val="2"/>
      </rPr>
      <t>(kg/jaar)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</si>
  <si>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(kg)</t>
    </r>
  </si>
  <si>
    <r>
      <t>kg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</si>
  <si>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t>kg N</t>
  </si>
  <si>
    <r>
      <t>N</t>
    </r>
    <r>
      <rPr>
        <b/>
        <vertAlign val="subscript"/>
        <sz val="10"/>
        <rFont val="Arial"/>
        <family val="2"/>
      </rPr>
      <t xml:space="preserve"> (kg/jaar)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</si>
</sst>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 MK&quot;"/>
    <numFmt numFmtId="173" formatCode="0&quot; ha&quot;"/>
    <numFmt numFmtId="174" formatCode="0&quot; ton&quot;"/>
    <numFmt numFmtId="175" formatCode="[$-813]dddd\ d\ mmmm\ yyyy"/>
    <numFmt numFmtId="176" formatCode="d/mm/yy;@"/>
    <numFmt numFmtId="177" formatCode="0.0"/>
    <numFmt numFmtId="178" formatCode="&quot;Ja&quot;;&quot;Ja&quot;;&quot;Nee&quot;"/>
    <numFmt numFmtId="179" formatCode="&quot;Waar&quot;;&quot;Waar&quot;;&quot;Onwaar&quot;"/>
    <numFmt numFmtId="180" formatCode="&quot;Aan&quot;;&quot;Aan&quot;;&quot;Uit&quot;"/>
    <numFmt numFmtId="181" formatCode="[$€-2]\ #.##000_);[Red]\([$€-2]\ #.##000\)"/>
  </numFmts>
  <fonts count="46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2" fontId="0" fillId="0" borderId="14" xfId="0" applyNumberFormat="1" applyFont="1" applyBorder="1" applyAlignment="1" applyProtection="1">
      <alignment/>
      <protection hidden="1"/>
    </xf>
    <xf numFmtId="2" fontId="0" fillId="0" borderId="15" xfId="0" applyNumberFormat="1" applyFont="1" applyBorder="1" applyAlignment="1" applyProtection="1">
      <alignment/>
      <protection hidden="1"/>
    </xf>
    <xf numFmtId="2" fontId="2" fillId="33" borderId="16" xfId="0" applyNumberFormat="1" applyFont="1" applyFill="1" applyBorder="1" applyAlignment="1" applyProtection="1">
      <alignment/>
      <protection hidden="1"/>
    </xf>
    <xf numFmtId="2" fontId="2" fillId="34" borderId="11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0" fillId="35" borderId="13" xfId="0" applyFont="1" applyFill="1" applyBorder="1" applyAlignment="1" applyProtection="1">
      <alignment/>
      <protection hidden="1"/>
    </xf>
    <xf numFmtId="0" fontId="0" fillId="35" borderId="20" xfId="0" applyFont="1" applyFill="1" applyBorder="1" applyAlignment="1" applyProtection="1">
      <alignment/>
      <protection hidden="1"/>
    </xf>
    <xf numFmtId="0" fontId="0" fillId="35" borderId="15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2" fontId="0" fillId="0" borderId="23" xfId="0" applyNumberFormat="1" applyFont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2" fontId="2" fillId="34" borderId="0" xfId="0" applyNumberFormat="1" applyFont="1" applyFill="1" applyBorder="1" applyAlignment="1" applyProtection="1">
      <alignment/>
      <protection hidden="1"/>
    </xf>
    <xf numFmtId="176" fontId="0" fillId="0" borderId="0" xfId="0" applyNumberFormat="1" applyAlignment="1" applyProtection="1">
      <alignment horizontal="right"/>
      <protection hidden="1" locked="0"/>
    </xf>
    <xf numFmtId="0" fontId="0" fillId="0" borderId="0" xfId="0" applyNumberForma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2" fillId="34" borderId="24" xfId="0" applyFont="1" applyFill="1" applyBorder="1" applyAlignment="1" applyProtection="1">
      <alignment horizontal="center"/>
      <protection hidden="1"/>
    </xf>
    <xf numFmtId="0" fontId="2" fillId="34" borderId="25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2" fillId="0" borderId="30" xfId="0" applyFont="1" applyFill="1" applyBorder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2" fontId="0" fillId="0" borderId="35" xfId="0" applyNumberFormat="1" applyFont="1" applyFill="1" applyBorder="1" applyAlignment="1" applyProtection="1">
      <alignment/>
      <protection hidden="1"/>
    </xf>
    <xf numFmtId="2" fontId="0" fillId="0" borderId="36" xfId="0" applyNumberFormat="1" applyFont="1" applyFill="1" applyBorder="1" applyAlignment="1" applyProtection="1">
      <alignment/>
      <protection hidden="1"/>
    </xf>
    <xf numFmtId="2" fontId="0" fillId="0" borderId="35" xfId="0" applyNumberFormat="1" applyFill="1" applyBorder="1" applyAlignment="1" applyProtection="1">
      <alignment/>
      <protection hidden="1"/>
    </xf>
    <xf numFmtId="2" fontId="0" fillId="0" borderId="36" xfId="0" applyNumberFormat="1" applyFill="1" applyBorder="1" applyAlignment="1" applyProtection="1">
      <alignment/>
      <protection hidden="1"/>
    </xf>
    <xf numFmtId="0" fontId="0" fillId="0" borderId="37" xfId="0" applyFill="1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2" fontId="0" fillId="0" borderId="39" xfId="0" applyNumberFormat="1" applyFill="1" applyBorder="1" applyAlignment="1" applyProtection="1">
      <alignment/>
      <protection hidden="1"/>
    </xf>
    <xf numFmtId="2" fontId="0" fillId="0" borderId="4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9" fillId="0" borderId="41" xfId="0" applyFont="1" applyBorder="1" applyAlignment="1" applyProtection="1">
      <alignment/>
      <protection hidden="1"/>
    </xf>
    <xf numFmtId="0" fontId="9" fillId="0" borderId="42" xfId="0" applyFont="1" applyBorder="1" applyAlignment="1" applyProtection="1">
      <alignment/>
      <protection hidden="1"/>
    </xf>
    <xf numFmtId="0" fontId="9" fillId="0" borderId="43" xfId="0" applyFont="1" applyBorder="1" applyAlignment="1" applyProtection="1">
      <alignment/>
      <protection hidden="1"/>
    </xf>
    <xf numFmtId="0" fontId="2" fillId="36" borderId="44" xfId="0" applyNumberFormat="1" applyFont="1" applyFill="1" applyBorder="1" applyAlignment="1" applyProtection="1">
      <alignment horizontal="left"/>
      <protection hidden="1"/>
    </xf>
    <xf numFmtId="0" fontId="2" fillId="36" borderId="45" xfId="0" applyNumberFormat="1" applyFont="1" applyFill="1" applyBorder="1" applyAlignment="1" applyProtection="1">
      <alignment horizontal="left"/>
      <protection hidden="1"/>
    </xf>
    <xf numFmtId="0" fontId="0" fillId="0" borderId="42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0" fillId="0" borderId="43" xfId="0" applyBorder="1" applyAlignment="1" applyProtection="1">
      <alignment/>
      <protection hidden="1" locked="0"/>
    </xf>
    <xf numFmtId="0" fontId="0" fillId="0" borderId="46" xfId="0" applyBorder="1" applyAlignment="1" applyProtection="1">
      <alignment/>
      <protection hidden="1" locked="0"/>
    </xf>
    <xf numFmtId="0" fontId="2" fillId="36" borderId="24" xfId="0" applyFont="1" applyFill="1" applyBorder="1" applyAlignment="1" applyProtection="1">
      <alignment horizontal="center"/>
      <protection hidden="1"/>
    </xf>
    <xf numFmtId="0" fontId="2" fillId="36" borderId="47" xfId="0" applyFont="1" applyFill="1" applyBorder="1" applyAlignment="1" applyProtection="1">
      <alignment horizontal="center"/>
      <protection hidden="1"/>
    </xf>
    <xf numFmtId="0" fontId="2" fillId="36" borderId="25" xfId="0" applyFont="1" applyFill="1" applyBorder="1" applyAlignment="1" applyProtection="1">
      <alignment horizontal="center"/>
      <protection hidden="1"/>
    </xf>
    <xf numFmtId="177" fontId="8" fillId="36" borderId="32" xfId="0" applyNumberFormat="1" applyFont="1" applyFill="1" applyBorder="1" applyAlignment="1" applyProtection="1">
      <alignment horizontal="center"/>
      <protection hidden="1"/>
    </xf>
    <xf numFmtId="177" fontId="8" fillId="36" borderId="48" xfId="0" applyNumberFormat="1" applyFont="1" applyFill="1" applyBorder="1" applyAlignment="1" applyProtection="1">
      <alignment horizontal="center"/>
      <protection hidden="1"/>
    </xf>
    <xf numFmtId="177" fontId="8" fillId="36" borderId="37" xfId="0" applyNumberFormat="1" applyFont="1" applyFill="1" applyBorder="1" applyAlignment="1" applyProtection="1">
      <alignment horizontal="center"/>
      <protection hidden="1"/>
    </xf>
    <xf numFmtId="177" fontId="8" fillId="36" borderId="49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9" fillId="0" borderId="50" xfId="0" applyFont="1" applyBorder="1" applyAlignment="1">
      <alignment horizontal="center"/>
    </xf>
    <xf numFmtId="0" fontId="0" fillId="0" borderId="41" xfId="0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7" fillId="34" borderId="44" xfId="0" applyFont="1" applyFill="1" applyBorder="1" applyAlignment="1" applyProtection="1">
      <alignment horizontal="center" vertical="center"/>
      <protection hidden="1"/>
    </xf>
    <xf numFmtId="0" fontId="7" fillId="34" borderId="4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176" fontId="2" fillId="0" borderId="0" xfId="0" applyNumberFormat="1" applyFont="1" applyAlignment="1" applyProtection="1">
      <alignment horizontal="center" vertical="justify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2.28125" style="2" customWidth="1"/>
    <col min="2" max="2" width="9.00390625" style="2" customWidth="1"/>
    <col min="3" max="3" width="14.00390625" style="2" customWidth="1"/>
    <col min="4" max="4" width="14.140625" style="2" customWidth="1"/>
    <col min="5" max="5" width="11.00390625" style="2" customWidth="1"/>
    <col min="6" max="22" width="8.8515625" style="2" customWidth="1"/>
    <col min="23" max="23" width="39.28125" style="2" customWidth="1"/>
    <col min="24" max="24" width="16.8515625" style="2" customWidth="1"/>
    <col min="25" max="25" width="8.140625" style="2" customWidth="1"/>
    <col min="26" max="26" width="9.28125" style="2" customWidth="1"/>
    <col min="27" max="27" width="11.00390625" style="2" customWidth="1"/>
    <col min="28" max="28" width="16.7109375" style="2" customWidth="1"/>
    <col min="29" max="29" width="11.8515625" style="2" customWidth="1"/>
    <col min="30" max="30" width="14.00390625" style="2" customWidth="1"/>
    <col min="31" max="31" width="20.8515625" style="2" customWidth="1"/>
    <col min="32" max="32" width="14.421875" style="2" customWidth="1"/>
    <col min="33" max="33" width="10.28125" style="2" customWidth="1"/>
    <col min="34" max="34" width="17.140625" style="2" customWidth="1"/>
    <col min="35" max="35" width="10.421875" style="2" customWidth="1"/>
    <col min="36" max="36" width="9.28125" style="2" customWidth="1"/>
    <col min="37" max="37" width="7.140625" style="2" customWidth="1"/>
    <col min="38" max="38" width="18.57421875" style="2" customWidth="1"/>
    <col min="39" max="39" width="11.140625" style="2" customWidth="1"/>
    <col min="40" max="40" width="22.28125" style="2" customWidth="1"/>
    <col min="41" max="41" width="15.8515625" style="2" customWidth="1"/>
    <col min="42" max="42" width="32.28125" style="2" customWidth="1"/>
    <col min="43" max="43" width="11.57421875" style="2" customWidth="1"/>
    <col min="44" max="44" width="14.57421875" style="2" customWidth="1"/>
    <col min="45" max="45" width="30.421875" style="2" customWidth="1"/>
    <col min="46" max="46" width="15.00390625" style="2" customWidth="1"/>
    <col min="47" max="47" width="21.8515625" style="2" customWidth="1"/>
    <col min="48" max="48" width="21.140625" style="2" customWidth="1"/>
    <col min="49" max="49" width="22.140625" style="2" customWidth="1"/>
    <col min="50" max="50" width="30.28125" style="2" customWidth="1"/>
    <col min="51" max="51" width="19.28125" style="2" customWidth="1"/>
    <col min="52" max="52" width="19.140625" style="2" customWidth="1"/>
    <col min="53" max="53" width="23.140625" style="2" customWidth="1"/>
    <col min="54" max="54" width="27.57421875" style="2" customWidth="1"/>
    <col min="55" max="55" width="29.140625" style="2" customWidth="1"/>
    <col min="56" max="56" width="18.421875" style="2" customWidth="1"/>
    <col min="57" max="57" width="13.8515625" style="2" customWidth="1"/>
    <col min="58" max="16384" width="8.8515625" style="2" customWidth="1"/>
  </cols>
  <sheetData>
    <row r="1" spans="1:56" ht="20.25">
      <c r="A1" s="1" t="s">
        <v>47</v>
      </c>
      <c r="B1" s="91"/>
      <c r="C1" s="91"/>
      <c r="E1" s="3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1:56" ht="20.25">
      <c r="A2" s="1"/>
      <c r="B2" s="91"/>
      <c r="C2" s="91"/>
      <c r="E2" s="3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</row>
    <row r="3" spans="2:56" ht="13.5" thickBot="1">
      <c r="B3" s="109" t="s">
        <v>48</v>
      </c>
      <c r="C3" s="110"/>
      <c r="D3" s="109" t="s">
        <v>49</v>
      </c>
      <c r="E3" s="111"/>
      <c r="G3" s="4"/>
      <c r="H3" s="4"/>
      <c r="X3" s="5"/>
      <c r="Y3" s="6"/>
      <c r="Z3" s="7"/>
      <c r="AA3" s="7"/>
      <c r="AB3" s="8"/>
      <c r="AC3" s="8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8"/>
      <c r="BA3" s="58"/>
      <c r="BB3" s="58"/>
      <c r="BC3" s="58"/>
      <c r="BD3" s="58"/>
    </row>
    <row r="4" spans="1:56" ht="13.5" thickBot="1">
      <c r="A4" s="92" t="s">
        <v>51</v>
      </c>
      <c r="B4" s="112"/>
      <c r="C4" s="113"/>
      <c r="D4" s="112"/>
      <c r="E4" s="113"/>
      <c r="G4" s="101" t="s">
        <v>45</v>
      </c>
      <c r="H4" s="102"/>
      <c r="I4" s="103"/>
      <c r="X4" s="5"/>
      <c r="Y4" s="6"/>
      <c r="Z4" s="7"/>
      <c r="AA4" s="7"/>
      <c r="AB4" s="8"/>
      <c r="AC4" s="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8"/>
      <c r="BA4" s="58"/>
      <c r="BB4" s="58"/>
      <c r="BC4" s="58"/>
      <c r="BD4" s="58"/>
    </row>
    <row r="5" spans="1:56" ht="13.5" customHeight="1">
      <c r="A5" s="93" t="s">
        <v>51</v>
      </c>
      <c r="B5" s="97"/>
      <c r="C5" s="98"/>
      <c r="D5" s="97"/>
      <c r="E5" s="98"/>
      <c r="G5" s="95" t="s">
        <v>60</v>
      </c>
      <c r="H5" s="104">
        <f>SUM(G12:G36)</f>
        <v>0</v>
      </c>
      <c r="I5" s="105"/>
      <c r="X5" s="5"/>
      <c r="Y5" s="6"/>
      <c r="Z5" s="7"/>
      <c r="AA5" s="7"/>
      <c r="AB5" s="8"/>
      <c r="AC5" s="8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8"/>
      <c r="BA5" s="58"/>
      <c r="BB5" s="58"/>
      <c r="BC5" s="58"/>
      <c r="BD5" s="58"/>
    </row>
    <row r="6" spans="1:56" ht="13.5" customHeight="1" thickBot="1">
      <c r="A6" s="93" t="s">
        <v>52</v>
      </c>
      <c r="B6" s="97"/>
      <c r="C6" s="98"/>
      <c r="D6" s="97"/>
      <c r="E6" s="98"/>
      <c r="G6" s="96" t="s">
        <v>61</v>
      </c>
      <c r="H6" s="106">
        <f>SUM(H12:H36)</f>
        <v>0</v>
      </c>
      <c r="I6" s="107"/>
      <c r="X6" s="5"/>
      <c r="Y6" s="6"/>
      <c r="Z6" s="7"/>
      <c r="AA6" s="7"/>
      <c r="AB6" s="8"/>
      <c r="AC6" s="8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8"/>
      <c r="BA6" s="58"/>
      <c r="BB6" s="58"/>
      <c r="BC6" s="58"/>
      <c r="BD6" s="58"/>
    </row>
    <row r="7" spans="1:56" ht="13.5" customHeight="1">
      <c r="A7" s="93" t="s">
        <v>53</v>
      </c>
      <c r="B7" s="97"/>
      <c r="C7" s="98"/>
      <c r="D7" s="97"/>
      <c r="E7" s="98"/>
      <c r="G7" s="4"/>
      <c r="H7" s="4"/>
      <c r="AB7" s="59"/>
      <c r="AC7" s="8"/>
      <c r="AD7" s="10"/>
      <c r="AE7" s="10"/>
      <c r="AF7" s="10"/>
      <c r="AG7" s="10"/>
      <c r="AH7" s="57"/>
      <c r="AI7" s="57"/>
      <c r="AJ7" s="57"/>
      <c r="AK7" s="57"/>
      <c r="AL7" s="57"/>
      <c r="AM7" s="58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8"/>
      <c r="BA7" s="58"/>
      <c r="BB7" s="58"/>
      <c r="BC7" s="58"/>
      <c r="BD7" s="58"/>
    </row>
    <row r="8" spans="1:56" ht="13.5" customHeight="1">
      <c r="A8" s="94" t="s">
        <v>54</v>
      </c>
      <c r="B8" s="99"/>
      <c r="C8" s="100"/>
      <c r="D8" s="99"/>
      <c r="E8" s="100"/>
      <c r="G8" s="4"/>
      <c r="H8" s="4"/>
      <c r="AB8" s="60"/>
      <c r="AC8" s="61"/>
      <c r="AD8" s="61"/>
      <c r="AE8" s="57"/>
      <c r="AF8" s="57"/>
      <c r="AG8" s="57"/>
      <c r="AH8" s="57"/>
      <c r="AI8" s="57"/>
      <c r="AJ8" s="57"/>
      <c r="AK8" s="57"/>
      <c r="AL8" s="57"/>
      <c r="AM8" s="58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8"/>
      <c r="BA8" s="58"/>
      <c r="BB8" s="58"/>
      <c r="BC8" s="58"/>
      <c r="BD8" s="58"/>
    </row>
    <row r="9" spans="2:56" ht="15">
      <c r="B9" s="108"/>
      <c r="C9" s="108"/>
      <c r="D9" s="47"/>
      <c r="E9" s="48"/>
      <c r="F9" s="88"/>
      <c r="G9" s="88"/>
      <c r="H9" s="4"/>
      <c r="AB9" s="58"/>
      <c r="AC9" s="58"/>
      <c r="AD9" s="61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8"/>
      <c r="BC9" s="58"/>
      <c r="BD9" s="58"/>
    </row>
    <row r="10" spans="3:56" ht="12.75" customHeight="1">
      <c r="C10" s="121" t="s">
        <v>43</v>
      </c>
      <c r="D10" s="121" t="s">
        <v>44</v>
      </c>
      <c r="E10" s="114" t="s">
        <v>6</v>
      </c>
      <c r="F10" s="114"/>
      <c r="G10" s="114" t="s">
        <v>7</v>
      </c>
      <c r="H10" s="114"/>
      <c r="AB10" s="57"/>
      <c r="AC10" s="58"/>
      <c r="AD10" s="61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8"/>
      <c r="BC10" s="58"/>
      <c r="BD10" s="58"/>
    </row>
    <row r="11" spans="1:56" ht="14.25">
      <c r="A11" s="5" t="s">
        <v>55</v>
      </c>
      <c r="B11" s="11" t="s">
        <v>8</v>
      </c>
      <c r="C11" s="121"/>
      <c r="D11" s="121"/>
      <c r="E11" s="12" t="s">
        <v>56</v>
      </c>
      <c r="F11" s="12" t="s">
        <v>62</v>
      </c>
      <c r="G11" s="11" t="s">
        <v>59</v>
      </c>
      <c r="H11" s="11" t="s">
        <v>9</v>
      </c>
      <c r="AB11" s="58"/>
      <c r="AC11" s="58"/>
      <c r="AD11" s="61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/>
      <c r="BC11" s="58"/>
      <c r="BD11" s="58"/>
    </row>
    <row r="12" spans="1:56" ht="15.75" customHeight="1">
      <c r="A12" s="13">
        <v>1</v>
      </c>
      <c r="B12" s="15">
        <v>0</v>
      </c>
      <c r="C12" s="46"/>
      <c r="D12" s="46"/>
      <c r="E12" s="16">
        <f>VLOOKUP(A12,'Tabel uitscheiding'!$B$2:$D$18,2)</f>
        <v>0</v>
      </c>
      <c r="F12" s="16">
        <f>VLOOKUP(A12,'Tabel uitscheiding'!$B$2:$D$18,3)</f>
        <v>0</v>
      </c>
      <c r="G12" s="17">
        <f>(B12*E12)*IF(C12="",0,(D12-C12+1)/365)</f>
        <v>0</v>
      </c>
      <c r="H12" s="17">
        <f>(B12*F12)*IF(C12="",0,(D12-C12+1)/365)</f>
        <v>0</v>
      </c>
      <c r="AB12" s="58"/>
      <c r="AC12" s="58"/>
      <c r="AD12" s="61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  <c r="BC12" s="58"/>
      <c r="BD12" s="58"/>
    </row>
    <row r="13" spans="1:56" ht="16.5" customHeight="1">
      <c r="A13" s="14">
        <v>1</v>
      </c>
      <c r="B13" s="15">
        <v>0</v>
      </c>
      <c r="C13" s="46"/>
      <c r="D13" s="46"/>
      <c r="E13" s="16">
        <f>VLOOKUP(A13,'Tabel uitscheiding'!$B$2:$D$18,2)</f>
        <v>0</v>
      </c>
      <c r="F13" s="16">
        <f>VLOOKUP(A13,'Tabel uitscheiding'!$B$2:$D$18,3)</f>
        <v>0</v>
      </c>
      <c r="G13" s="17">
        <f aca="true" t="shared" si="0" ref="G13:G35">(B13*E13)*IF(C13="",0,(D13-C13+1)/365)</f>
        <v>0</v>
      </c>
      <c r="H13" s="17">
        <f aca="true" t="shared" si="1" ref="H13:H35">(B13*F13)*IF(C13="",0,(D13-C13+1)/365)</f>
        <v>0</v>
      </c>
      <c r="AB13" s="58"/>
      <c r="AC13" s="58"/>
      <c r="AD13" s="61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8"/>
      <c r="BC13" s="58"/>
      <c r="BD13" s="58"/>
    </row>
    <row r="14" spans="1:56" ht="16.5" customHeight="1">
      <c r="A14" s="14">
        <v>1</v>
      </c>
      <c r="B14" s="15">
        <v>0</v>
      </c>
      <c r="C14" s="46"/>
      <c r="D14" s="46"/>
      <c r="E14" s="16">
        <f>VLOOKUP(A14,'Tabel uitscheiding'!$B$2:$D$18,2)</f>
        <v>0</v>
      </c>
      <c r="F14" s="16">
        <f>VLOOKUP(A14,'Tabel uitscheiding'!$B$2:$D$18,3)</f>
        <v>0</v>
      </c>
      <c r="G14" s="17">
        <f t="shared" si="0"/>
        <v>0</v>
      </c>
      <c r="H14" s="17">
        <f t="shared" si="1"/>
        <v>0</v>
      </c>
      <c r="AB14" s="58"/>
      <c r="AC14" s="58"/>
      <c r="AD14" s="61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8"/>
      <c r="BC14" s="58"/>
      <c r="BD14" s="58"/>
    </row>
    <row r="15" spans="1:56" ht="16.5" customHeight="1">
      <c r="A15" s="14">
        <v>1</v>
      </c>
      <c r="B15" s="15">
        <v>0</v>
      </c>
      <c r="C15" s="46"/>
      <c r="D15" s="46"/>
      <c r="E15" s="16">
        <f>VLOOKUP(A15,'Tabel uitscheiding'!$B$2:$D$18,2)</f>
        <v>0</v>
      </c>
      <c r="F15" s="16">
        <f>VLOOKUP(A15,'Tabel uitscheiding'!$B$2:$D$18,3)</f>
        <v>0</v>
      </c>
      <c r="G15" s="17">
        <f t="shared" si="0"/>
        <v>0</v>
      </c>
      <c r="H15" s="17">
        <f t="shared" si="1"/>
        <v>0</v>
      </c>
      <c r="AB15" s="58"/>
      <c r="AC15" s="58"/>
      <c r="AD15" s="61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58"/>
      <c r="BD15" s="58"/>
    </row>
    <row r="16" spans="1:56" ht="16.5" customHeight="1">
      <c r="A16" s="18">
        <v>1</v>
      </c>
      <c r="B16" s="15">
        <v>0</v>
      </c>
      <c r="C16" s="46"/>
      <c r="D16" s="46"/>
      <c r="E16" s="16">
        <f>VLOOKUP(A16,'Tabel uitscheiding'!$B$2:$D$18,2)</f>
        <v>0</v>
      </c>
      <c r="F16" s="16">
        <f>VLOOKUP(A16,'Tabel uitscheiding'!$B$2:$D$18,3)</f>
        <v>0</v>
      </c>
      <c r="G16" s="17">
        <f t="shared" si="0"/>
        <v>0</v>
      </c>
      <c r="H16" s="17">
        <f t="shared" si="1"/>
        <v>0</v>
      </c>
      <c r="AB16" s="58"/>
      <c r="AC16" s="58"/>
      <c r="AD16" s="61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58"/>
      <c r="BD16" s="58"/>
    </row>
    <row r="17" spans="1:56" ht="16.5" customHeight="1">
      <c r="A17" s="19">
        <v>1</v>
      </c>
      <c r="B17" s="15">
        <v>0</v>
      </c>
      <c r="C17" s="46"/>
      <c r="D17" s="46"/>
      <c r="E17" s="16">
        <f>VLOOKUP(A17,'Tabel uitscheiding'!$B$2:$D$18,2)</f>
        <v>0</v>
      </c>
      <c r="F17" s="16">
        <f>VLOOKUP(A17,'Tabel uitscheiding'!$B$2:$D$18,3)</f>
        <v>0</v>
      </c>
      <c r="G17" s="17">
        <f t="shared" si="0"/>
        <v>0</v>
      </c>
      <c r="H17" s="17">
        <f t="shared" si="1"/>
        <v>0</v>
      </c>
      <c r="AB17" s="58"/>
      <c r="AC17" s="58"/>
      <c r="AD17" s="61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/>
      <c r="BC17" s="58"/>
      <c r="BD17" s="58"/>
    </row>
    <row r="18" spans="1:56" ht="16.5" customHeight="1">
      <c r="A18" s="14">
        <v>1</v>
      </c>
      <c r="B18" s="15">
        <v>0</v>
      </c>
      <c r="C18" s="46"/>
      <c r="D18" s="46"/>
      <c r="E18" s="16">
        <f>VLOOKUP(A18,'Tabel uitscheiding'!$B$2:$D$18,2)</f>
        <v>0</v>
      </c>
      <c r="F18" s="16">
        <f>VLOOKUP(A18,'Tabel uitscheiding'!$B$2:$D$18,3)</f>
        <v>0</v>
      </c>
      <c r="G18" s="17">
        <f t="shared" si="0"/>
        <v>0</v>
      </c>
      <c r="H18" s="17">
        <f t="shared" si="1"/>
        <v>0</v>
      </c>
      <c r="AB18" s="58"/>
      <c r="AC18" s="58"/>
      <c r="AD18" s="61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8"/>
      <c r="BD18" s="58"/>
    </row>
    <row r="19" spans="1:56" ht="16.5" customHeight="1">
      <c r="A19" s="14">
        <v>1</v>
      </c>
      <c r="B19" s="15">
        <v>0</v>
      </c>
      <c r="C19" s="46"/>
      <c r="D19" s="46"/>
      <c r="E19" s="16">
        <f>VLOOKUP(A19,'Tabel uitscheiding'!$B$2:$D$18,2)</f>
        <v>0</v>
      </c>
      <c r="F19" s="16">
        <f>VLOOKUP(A19,'Tabel uitscheiding'!$B$2:$D$18,3)</f>
        <v>0</v>
      </c>
      <c r="G19" s="17">
        <f t="shared" si="0"/>
        <v>0</v>
      </c>
      <c r="H19" s="17">
        <f t="shared" si="1"/>
        <v>0</v>
      </c>
      <c r="AB19" s="58"/>
      <c r="AC19" s="58"/>
      <c r="AD19" s="61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/>
      <c r="BC19" s="58"/>
      <c r="BD19" s="58"/>
    </row>
    <row r="20" spans="1:56" ht="16.5" customHeight="1">
      <c r="A20" s="14">
        <v>1</v>
      </c>
      <c r="B20" s="15">
        <v>0</v>
      </c>
      <c r="C20" s="46"/>
      <c r="D20" s="46"/>
      <c r="E20" s="16">
        <f>VLOOKUP(A20,'Tabel uitscheiding'!$B$2:$D$18,2)</f>
        <v>0</v>
      </c>
      <c r="F20" s="16">
        <f>VLOOKUP(A20,'Tabel uitscheiding'!$B$2:$D$18,3)</f>
        <v>0</v>
      </c>
      <c r="G20" s="17">
        <f t="shared" si="0"/>
        <v>0</v>
      </c>
      <c r="H20" s="17">
        <f t="shared" si="1"/>
        <v>0</v>
      </c>
      <c r="AB20" s="58"/>
      <c r="AC20" s="58"/>
      <c r="AD20" s="61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/>
      <c r="BC20" s="58"/>
      <c r="BD20" s="58"/>
    </row>
    <row r="21" spans="1:56" ht="16.5" customHeight="1">
      <c r="A21" s="14">
        <v>1</v>
      </c>
      <c r="B21" s="15">
        <v>0</v>
      </c>
      <c r="C21" s="46"/>
      <c r="D21" s="46"/>
      <c r="E21" s="16">
        <f>VLOOKUP(A21,'Tabel uitscheiding'!$B$2:$D$18,2)</f>
        <v>0</v>
      </c>
      <c r="F21" s="16">
        <f>VLOOKUP(A21,'Tabel uitscheiding'!$B$2:$D$18,3)</f>
        <v>0</v>
      </c>
      <c r="G21" s="17">
        <f t="shared" si="0"/>
        <v>0</v>
      </c>
      <c r="H21" s="17">
        <f t="shared" si="1"/>
        <v>0</v>
      </c>
      <c r="AB21" s="58"/>
      <c r="AC21" s="58"/>
      <c r="AD21" s="61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/>
      <c r="BC21" s="58"/>
      <c r="BD21" s="58"/>
    </row>
    <row r="22" spans="1:56" ht="16.5" customHeight="1">
      <c r="A22" s="18">
        <v>1</v>
      </c>
      <c r="B22" s="15">
        <v>0</v>
      </c>
      <c r="C22" s="46"/>
      <c r="D22" s="46"/>
      <c r="E22" s="16">
        <f>VLOOKUP(A22,'Tabel uitscheiding'!$B$2:$D$18,2)</f>
        <v>0</v>
      </c>
      <c r="F22" s="16">
        <f>VLOOKUP(A22,'Tabel uitscheiding'!$B$2:$D$18,3)</f>
        <v>0</v>
      </c>
      <c r="G22" s="17">
        <f t="shared" si="0"/>
        <v>0</v>
      </c>
      <c r="H22" s="17">
        <f t="shared" si="1"/>
        <v>0</v>
      </c>
      <c r="AB22" s="58"/>
      <c r="AC22" s="58"/>
      <c r="AD22" s="61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8"/>
      <c r="BC22" s="58"/>
      <c r="BD22" s="58"/>
    </row>
    <row r="23" spans="1:56" ht="16.5" customHeight="1">
      <c r="A23" s="18">
        <v>1</v>
      </c>
      <c r="B23" s="15">
        <v>0</v>
      </c>
      <c r="C23" s="46"/>
      <c r="D23" s="46"/>
      <c r="E23" s="16">
        <f>VLOOKUP(A23,'Tabel uitscheiding'!$B$2:$D$18,2)</f>
        <v>0</v>
      </c>
      <c r="F23" s="16">
        <f>VLOOKUP(A23,'Tabel uitscheiding'!$B$2:$D$18,3)</f>
        <v>0</v>
      </c>
      <c r="G23" s="17">
        <f t="shared" si="0"/>
        <v>0</v>
      </c>
      <c r="H23" s="17">
        <f t="shared" si="1"/>
        <v>0</v>
      </c>
      <c r="I23" s="20"/>
      <c r="AB23" s="58"/>
      <c r="AC23" s="58"/>
      <c r="AD23" s="61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8"/>
      <c r="BC23" s="58"/>
      <c r="BD23" s="58"/>
    </row>
    <row r="24" spans="1:56" ht="16.5" customHeight="1">
      <c r="A24" s="13">
        <v>1</v>
      </c>
      <c r="B24" s="15">
        <v>0</v>
      </c>
      <c r="C24" s="46"/>
      <c r="D24" s="46"/>
      <c r="E24" s="16">
        <f>VLOOKUP(A24,'Tabel uitscheiding'!$B$2:$D$18,2)</f>
        <v>0</v>
      </c>
      <c r="F24" s="16">
        <f>VLOOKUP(A24,'Tabel uitscheiding'!$B$2:$D$18,3)</f>
        <v>0</v>
      </c>
      <c r="G24" s="17">
        <f t="shared" si="0"/>
        <v>0</v>
      </c>
      <c r="H24" s="17">
        <f t="shared" si="1"/>
        <v>0</v>
      </c>
      <c r="I24" s="20"/>
      <c r="X24" s="58"/>
      <c r="Y24" s="87"/>
      <c r="Z24" s="86"/>
      <c r="AA24" s="86"/>
      <c r="AB24" s="58"/>
      <c r="AC24" s="58"/>
      <c r="AD24" s="61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8"/>
      <c r="BC24" s="58"/>
      <c r="BD24" s="58"/>
    </row>
    <row r="25" spans="1:56" ht="16.5" customHeight="1">
      <c r="A25" s="14">
        <v>1</v>
      </c>
      <c r="B25" s="15">
        <v>0</v>
      </c>
      <c r="C25" s="46"/>
      <c r="D25" s="46"/>
      <c r="E25" s="16">
        <f>VLOOKUP(A25,'Tabel uitscheiding'!$B$2:$D$18,2)</f>
        <v>0</v>
      </c>
      <c r="F25" s="16">
        <f>VLOOKUP(A25,'Tabel uitscheiding'!$B$2:$D$18,3)</f>
        <v>0</v>
      </c>
      <c r="G25" s="17">
        <f t="shared" si="0"/>
        <v>0</v>
      </c>
      <c r="H25" s="17">
        <f t="shared" si="1"/>
        <v>0</v>
      </c>
      <c r="X25" s="58"/>
      <c r="Y25" s="61"/>
      <c r="Z25" s="86"/>
      <c r="AA25" s="86"/>
      <c r="AB25" s="58"/>
      <c r="AC25" s="58"/>
      <c r="AD25" s="61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8"/>
      <c r="BC25" s="58"/>
      <c r="BD25" s="58"/>
    </row>
    <row r="26" spans="1:56" ht="16.5" customHeight="1">
      <c r="A26" s="14">
        <v>1</v>
      </c>
      <c r="B26" s="15">
        <v>0</v>
      </c>
      <c r="C26" s="46"/>
      <c r="D26" s="46"/>
      <c r="E26" s="16">
        <f>VLOOKUP(A26,'Tabel uitscheiding'!$B$2:$D$18,2)</f>
        <v>0</v>
      </c>
      <c r="F26" s="16">
        <f>VLOOKUP(A26,'Tabel uitscheiding'!$B$2:$D$18,3)</f>
        <v>0</v>
      </c>
      <c r="G26" s="17">
        <f t="shared" si="0"/>
        <v>0</v>
      </c>
      <c r="H26" s="17">
        <f t="shared" si="1"/>
        <v>0</v>
      </c>
      <c r="X26" s="58"/>
      <c r="Y26" s="87"/>
      <c r="Z26" s="86"/>
      <c r="AA26" s="86"/>
      <c r="AB26" s="58"/>
      <c r="AC26" s="58"/>
      <c r="AD26" s="61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8"/>
      <c r="BC26" s="58"/>
      <c r="BD26" s="58"/>
    </row>
    <row r="27" spans="1:56" ht="16.5" customHeight="1">
      <c r="A27" s="14">
        <v>1</v>
      </c>
      <c r="B27" s="15">
        <v>0</v>
      </c>
      <c r="C27" s="46"/>
      <c r="D27" s="46"/>
      <c r="E27" s="16">
        <f>VLOOKUP(A27,'Tabel uitscheiding'!$B$2:$D$18,2)</f>
        <v>0</v>
      </c>
      <c r="F27" s="16">
        <f>VLOOKUP(A27,'Tabel uitscheiding'!$B$2:$D$18,3)</f>
        <v>0</v>
      </c>
      <c r="G27" s="17">
        <f t="shared" si="0"/>
        <v>0</v>
      </c>
      <c r="H27" s="17">
        <f t="shared" si="1"/>
        <v>0</v>
      </c>
      <c r="X27" s="58"/>
      <c r="Y27" s="61"/>
      <c r="Z27" s="86"/>
      <c r="AA27" s="86"/>
      <c r="AB27" s="58"/>
      <c r="AC27" s="58"/>
      <c r="AD27" s="61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/>
      <c r="BC27" s="58"/>
      <c r="BD27" s="58"/>
    </row>
    <row r="28" spans="1:56" ht="16.5" customHeight="1">
      <c r="A28" s="14">
        <v>1</v>
      </c>
      <c r="B28" s="15">
        <v>0</v>
      </c>
      <c r="C28" s="46"/>
      <c r="D28" s="46"/>
      <c r="E28" s="16">
        <f>VLOOKUP(A28,'Tabel uitscheiding'!$B$2:$D$18,2)</f>
        <v>0</v>
      </c>
      <c r="F28" s="16">
        <f>VLOOKUP(A28,'Tabel uitscheiding'!$B$2:$D$18,3)</f>
        <v>0</v>
      </c>
      <c r="G28" s="17">
        <f t="shared" si="0"/>
        <v>0</v>
      </c>
      <c r="H28" s="17">
        <f t="shared" si="1"/>
        <v>0</v>
      </c>
      <c r="X28" s="58"/>
      <c r="Y28" s="87"/>
      <c r="Z28" s="86"/>
      <c r="AA28" s="86"/>
      <c r="AB28" s="58"/>
      <c r="AC28" s="58"/>
      <c r="AD28" s="61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8"/>
      <c r="BC28" s="58"/>
      <c r="BD28" s="58"/>
    </row>
    <row r="29" spans="1:56" ht="16.5" customHeight="1">
      <c r="A29" s="14">
        <v>1</v>
      </c>
      <c r="B29" s="15">
        <v>0</v>
      </c>
      <c r="C29" s="46"/>
      <c r="D29" s="46"/>
      <c r="E29" s="16">
        <f>VLOOKUP(A29,'Tabel uitscheiding'!$B$2:$D$18,2)</f>
        <v>0</v>
      </c>
      <c r="F29" s="16">
        <f>VLOOKUP(A29,'Tabel uitscheiding'!$B$2:$D$18,3)</f>
        <v>0</v>
      </c>
      <c r="G29" s="17">
        <f t="shared" si="0"/>
        <v>0</v>
      </c>
      <c r="H29" s="17">
        <f t="shared" si="1"/>
        <v>0</v>
      </c>
      <c r="X29" s="58"/>
      <c r="Y29" s="61"/>
      <c r="Z29" s="86"/>
      <c r="AA29" s="86"/>
      <c r="AB29" s="58"/>
      <c r="AC29" s="58"/>
      <c r="AD29" s="61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8"/>
      <c r="BC29" s="58"/>
      <c r="BD29" s="58"/>
    </row>
    <row r="30" spans="1:56" ht="16.5" customHeight="1">
      <c r="A30" s="18">
        <v>1</v>
      </c>
      <c r="B30" s="15">
        <v>0</v>
      </c>
      <c r="C30" s="46"/>
      <c r="D30" s="46"/>
      <c r="E30" s="16">
        <f>VLOOKUP(A30,'Tabel uitscheiding'!$B$2:$D$18,2)</f>
        <v>0</v>
      </c>
      <c r="F30" s="16">
        <f>VLOOKUP(A30,'Tabel uitscheiding'!$B$2:$D$18,3)</f>
        <v>0</v>
      </c>
      <c r="G30" s="17">
        <f t="shared" si="0"/>
        <v>0</v>
      </c>
      <c r="H30" s="17">
        <f t="shared" si="1"/>
        <v>0</v>
      </c>
      <c r="X30" s="58"/>
      <c r="Y30" s="87"/>
      <c r="Z30" s="86"/>
      <c r="AA30" s="86"/>
      <c r="AB30" s="58"/>
      <c r="AC30" s="58"/>
      <c r="AD30" s="61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/>
      <c r="BC30" s="58"/>
      <c r="BD30" s="58"/>
    </row>
    <row r="31" spans="1:56" ht="16.5" customHeight="1">
      <c r="A31" s="13">
        <v>1</v>
      </c>
      <c r="B31" s="15">
        <v>0</v>
      </c>
      <c r="C31" s="46"/>
      <c r="D31" s="46"/>
      <c r="E31" s="16">
        <f>VLOOKUP(A31,'Tabel uitscheiding'!$B$2:$D$18,2)</f>
        <v>0</v>
      </c>
      <c r="F31" s="16">
        <f>VLOOKUP(A31,'Tabel uitscheiding'!$B$2:$D$18,3)</f>
        <v>0</v>
      </c>
      <c r="G31" s="17">
        <f t="shared" si="0"/>
        <v>0</v>
      </c>
      <c r="H31" s="17">
        <f t="shared" si="1"/>
        <v>0</v>
      </c>
      <c r="X31" s="58"/>
      <c r="Y31" s="61"/>
      <c r="Z31" s="86"/>
      <c r="AA31" s="86"/>
      <c r="AB31" s="58"/>
      <c r="AC31" s="58"/>
      <c r="AD31" s="61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8"/>
      <c r="BC31" s="58"/>
      <c r="BD31" s="58"/>
    </row>
    <row r="32" spans="1:56" ht="16.5" customHeight="1">
      <c r="A32" s="13">
        <v>1</v>
      </c>
      <c r="B32" s="15">
        <v>0</v>
      </c>
      <c r="C32" s="46"/>
      <c r="D32" s="46"/>
      <c r="E32" s="16">
        <f>VLOOKUP(A32,'Tabel uitscheiding'!$B$2:$D$18,2)</f>
        <v>0</v>
      </c>
      <c r="F32" s="16">
        <f>VLOOKUP(A32,'Tabel uitscheiding'!$B$2:$D$18,3)</f>
        <v>0</v>
      </c>
      <c r="G32" s="17">
        <f t="shared" si="0"/>
        <v>0</v>
      </c>
      <c r="H32" s="17">
        <f t="shared" si="1"/>
        <v>0</v>
      </c>
      <c r="X32" s="58"/>
      <c r="Y32" s="87"/>
      <c r="Z32" s="86"/>
      <c r="AA32" s="86"/>
      <c r="AB32" s="58"/>
      <c r="AC32" s="58"/>
      <c r="AD32" s="61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8"/>
      <c r="BC32" s="58"/>
      <c r="BD32" s="58"/>
    </row>
    <row r="33" spans="1:56" ht="16.5" customHeight="1">
      <c r="A33" s="14">
        <v>1</v>
      </c>
      <c r="B33" s="15">
        <v>0</v>
      </c>
      <c r="C33" s="46"/>
      <c r="D33" s="46"/>
      <c r="E33" s="16">
        <f>VLOOKUP(A33,'Tabel uitscheiding'!$B$2:$D$18,2)</f>
        <v>0</v>
      </c>
      <c r="F33" s="16">
        <f>VLOOKUP(A33,'Tabel uitscheiding'!$B$2:$D$18,3)</f>
        <v>0</v>
      </c>
      <c r="G33" s="17">
        <f t="shared" si="0"/>
        <v>0</v>
      </c>
      <c r="H33" s="17">
        <f t="shared" si="1"/>
        <v>0</v>
      </c>
      <c r="X33" s="58"/>
      <c r="Y33" s="61"/>
      <c r="Z33" s="86"/>
      <c r="AA33" s="86"/>
      <c r="AB33" s="58"/>
      <c r="AC33" s="58"/>
      <c r="AD33" s="61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/>
      <c r="BC33" s="58"/>
      <c r="BD33" s="58"/>
    </row>
    <row r="34" spans="1:56" ht="16.5" customHeight="1">
      <c r="A34" s="14">
        <v>1</v>
      </c>
      <c r="B34" s="15">
        <v>0</v>
      </c>
      <c r="C34" s="46"/>
      <c r="D34" s="46"/>
      <c r="E34" s="16">
        <f>VLOOKUP(A34,'Tabel uitscheiding'!$B$2:$D$18,2)</f>
        <v>0</v>
      </c>
      <c r="F34" s="16">
        <f>VLOOKUP(A34,'Tabel uitscheiding'!$B$2:$D$18,3)</f>
        <v>0</v>
      </c>
      <c r="G34" s="17">
        <f t="shared" si="0"/>
        <v>0</v>
      </c>
      <c r="H34" s="17">
        <f t="shared" si="1"/>
        <v>0</v>
      </c>
      <c r="X34" s="58"/>
      <c r="Y34" s="87"/>
      <c r="Z34" s="86"/>
      <c r="AA34" s="86"/>
      <c r="AB34" s="58"/>
      <c r="AC34" s="58"/>
      <c r="AD34" s="61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C34" s="58"/>
      <c r="BD34" s="58"/>
    </row>
    <row r="35" spans="1:56" ht="16.5" customHeight="1">
      <c r="A35" s="14">
        <v>1</v>
      </c>
      <c r="B35" s="15">
        <v>0</v>
      </c>
      <c r="C35" s="46"/>
      <c r="D35" s="46"/>
      <c r="E35" s="16">
        <f>VLOOKUP(A35,'Tabel uitscheiding'!$B$2:$D$18,2)</f>
        <v>0</v>
      </c>
      <c r="F35" s="16">
        <f>VLOOKUP(A35,'Tabel uitscheiding'!$B$2:$D$18,3)</f>
        <v>0</v>
      </c>
      <c r="G35" s="17">
        <f t="shared" si="0"/>
        <v>0</v>
      </c>
      <c r="H35" s="17">
        <f t="shared" si="1"/>
        <v>0</v>
      </c>
      <c r="X35" s="58"/>
      <c r="Y35" s="61"/>
      <c r="Z35" s="86"/>
      <c r="AA35" s="58"/>
      <c r="AB35" s="58"/>
      <c r="AC35" s="58"/>
      <c r="AD35" s="61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58"/>
      <c r="BD35" s="58"/>
    </row>
    <row r="36" spans="1:56" ht="16.5" customHeight="1">
      <c r="A36" s="19"/>
      <c r="B36" s="15"/>
      <c r="C36" s="46"/>
      <c r="D36" s="46"/>
      <c r="E36" s="16"/>
      <c r="F36" s="16"/>
      <c r="G36" s="17"/>
      <c r="H36" s="17"/>
      <c r="X36" s="58"/>
      <c r="Y36" s="87"/>
      <c r="Z36" s="58"/>
      <c r="AA36" s="58"/>
      <c r="AB36" s="58"/>
      <c r="AC36" s="58"/>
      <c r="AD36" s="61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58"/>
      <c r="BD36" s="58"/>
    </row>
    <row r="37" spans="2:56" ht="16.5" customHeight="1">
      <c r="B37" s="16"/>
      <c r="C37" s="16"/>
      <c r="D37" s="16"/>
      <c r="E37" s="17"/>
      <c r="F37" s="17"/>
      <c r="G37" s="16"/>
      <c r="H37" s="16"/>
      <c r="X37" s="58"/>
      <c r="Y37" s="61"/>
      <c r="Z37" s="58"/>
      <c r="AA37" s="58"/>
      <c r="AB37" s="58"/>
      <c r="AC37" s="58"/>
      <c r="AD37" s="61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/>
      <c r="BC37" s="58"/>
      <c r="BD37" s="58"/>
    </row>
    <row r="38" spans="2:56" ht="12.75">
      <c r="B38" s="16"/>
      <c r="C38" s="16"/>
      <c r="D38" s="16"/>
      <c r="E38" s="17"/>
      <c r="F38" s="17"/>
      <c r="G38" s="16"/>
      <c r="H38" s="16"/>
      <c r="X38" s="58"/>
      <c r="Y38" s="87"/>
      <c r="Z38" s="58"/>
      <c r="AA38" s="58"/>
      <c r="AB38" s="58"/>
      <c r="AC38" s="58"/>
      <c r="AD38" s="61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/>
      <c r="BC38" s="58"/>
      <c r="BD38" s="58"/>
    </row>
    <row r="39" spans="1:56" ht="13.5" customHeight="1" hidden="1" thickBot="1">
      <c r="A39" s="50" t="s">
        <v>13</v>
      </c>
      <c r="B39" s="6"/>
      <c r="C39" s="6"/>
      <c r="D39" s="6"/>
      <c r="E39" s="6"/>
      <c r="F39" s="17"/>
      <c r="G39" s="16"/>
      <c r="H39" s="16"/>
      <c r="X39" s="58"/>
      <c r="Y39" s="61"/>
      <c r="Z39" s="58"/>
      <c r="AA39" s="58"/>
      <c r="AB39" s="58"/>
      <c r="AC39" s="58"/>
      <c r="AD39" s="61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C39" s="58"/>
      <c r="BD39" s="58"/>
    </row>
    <row r="40" spans="1:56" ht="12.75" customHeight="1" hidden="1">
      <c r="A40" s="53" t="s">
        <v>15</v>
      </c>
      <c r="B40" s="6"/>
      <c r="C40" s="6"/>
      <c r="D40" s="6"/>
      <c r="E40" s="6"/>
      <c r="F40" s="17"/>
      <c r="G40" s="16"/>
      <c r="H40" s="16"/>
      <c r="X40" s="58"/>
      <c r="Y40" s="87"/>
      <c r="Z40" s="58"/>
      <c r="AA40" s="9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</row>
    <row r="41" spans="1:56" ht="12.75" customHeight="1" hidden="1">
      <c r="A41" s="56" t="s">
        <v>17</v>
      </c>
      <c r="B41" s="6"/>
      <c r="C41" s="6"/>
      <c r="D41" s="6"/>
      <c r="E41" s="6"/>
      <c r="F41" s="17"/>
      <c r="G41" s="16"/>
      <c r="H41" s="16"/>
      <c r="X41" s="58"/>
      <c r="Y41" s="61"/>
      <c r="Z41" s="58"/>
      <c r="AA41" s="9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</row>
    <row r="42" spans="1:56" ht="12.75" customHeight="1" hidden="1">
      <c r="A42" s="56" t="s">
        <v>19</v>
      </c>
      <c r="B42" s="21" t="e">
        <f>IF(#REF!&gt;#REF!,"productieve kan nooit groter zijn dan totale graslandopp.","")</f>
        <v>#REF!</v>
      </c>
      <c r="C42" s="21"/>
      <c r="D42" s="21"/>
      <c r="F42" s="17"/>
      <c r="G42" s="16"/>
      <c r="H42" s="16"/>
      <c r="X42" s="58"/>
      <c r="Y42" s="87"/>
      <c r="Z42" s="58"/>
      <c r="AA42" s="9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</row>
    <row r="43" spans="1:56" ht="12.75" customHeight="1" hidden="1">
      <c r="A43" s="55" t="s">
        <v>21</v>
      </c>
      <c r="F43" s="17"/>
      <c r="G43" s="16"/>
      <c r="H43" s="16"/>
      <c r="X43" s="58"/>
      <c r="Y43" s="61"/>
      <c r="Z43" s="58"/>
      <c r="AA43" s="9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</row>
    <row r="44" spans="1:56" ht="12.75" customHeight="1" hidden="1">
      <c r="A44" s="55" t="s">
        <v>23</v>
      </c>
      <c r="X44" s="58"/>
      <c r="Y44" s="87"/>
      <c r="Z44" s="58"/>
      <c r="AA44" s="9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</row>
    <row r="45" spans="1:56" ht="13.5" customHeight="1" hidden="1" thickBot="1">
      <c r="A45" s="55" t="s">
        <v>25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X45" s="58"/>
      <c r="Y45" s="61"/>
      <c r="Z45" s="58"/>
      <c r="AA45" s="9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</row>
    <row r="46" spans="1:56" ht="13.5" customHeight="1" hidden="1" thickBot="1">
      <c r="A46" s="55" t="s">
        <v>27</v>
      </c>
      <c r="B46" s="118" t="s">
        <v>28</v>
      </c>
      <c r="C46" s="119"/>
      <c r="D46" s="119"/>
      <c r="E46" s="12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X46" s="58"/>
      <c r="Y46" s="87"/>
      <c r="Z46" s="58"/>
      <c r="AA46" s="9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</row>
    <row r="47" spans="1:56" ht="13.5" customHeight="1" hidden="1" thickBot="1">
      <c r="A47" s="52" t="s">
        <v>30</v>
      </c>
      <c r="B47" s="22" t="s">
        <v>1</v>
      </c>
      <c r="C47" s="41"/>
      <c r="D47" s="41"/>
      <c r="E47" s="23" t="s">
        <v>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X47" s="58"/>
      <c r="Y47" s="61"/>
      <c r="Z47" s="58"/>
      <c r="AA47" s="9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</row>
    <row r="48" spans="1:64" s="6" customFormat="1" ht="12.75" customHeight="1" hidden="1">
      <c r="A48" s="53" t="s">
        <v>31</v>
      </c>
      <c r="B48" s="24" t="e">
        <f>IF(AND(#REF!&gt;3,#REF!&lt;&gt;" "),2,"")</f>
        <v>#REF!</v>
      </c>
      <c r="C48" s="42"/>
      <c r="D48" s="42"/>
      <c r="E48" s="25" t="e">
        <f>IF(AND(#REF!&gt;3,#REF!&lt;&gt;" "),8,"")</f>
        <v>#REF!</v>
      </c>
      <c r="X48" s="58"/>
      <c r="Y48" s="87"/>
      <c r="Z48" s="58"/>
      <c r="AA48" s="9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2"/>
      <c r="BF48" s="2"/>
      <c r="BG48" s="2"/>
      <c r="BH48" s="2"/>
      <c r="BI48" s="2"/>
      <c r="BJ48" s="2"/>
      <c r="BK48" s="2"/>
      <c r="BL48" s="2"/>
    </row>
    <row r="49" spans="1:64" s="6" customFormat="1" ht="13.5" customHeight="1" hidden="1" thickBot="1">
      <c r="A49" s="52" t="s">
        <v>32</v>
      </c>
      <c r="B49" s="26" t="e">
        <f>IF(#REF!&lt;0.45,(1-(100*#REF!/45))*8,"")</f>
        <v>#REF!</v>
      </c>
      <c r="C49" s="43"/>
      <c r="D49" s="43"/>
      <c r="E49" s="27" t="e">
        <f>IF(#REF!&lt;0.45,(1-(100*#REF!/45))*20,"")</f>
        <v>#REF!</v>
      </c>
      <c r="X49" s="58"/>
      <c r="Y49" s="61"/>
      <c r="Z49" s="58"/>
      <c r="AA49" s="9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2"/>
      <c r="BF49" s="2"/>
      <c r="BG49" s="2"/>
      <c r="BH49" s="2"/>
      <c r="BI49" s="2"/>
      <c r="BJ49" s="2"/>
      <c r="BK49" s="2"/>
      <c r="BL49" s="2"/>
    </row>
    <row r="50" spans="1:64" s="6" customFormat="1" ht="13.5" customHeight="1" hidden="1" thickBot="1">
      <c r="A50" s="54" t="s">
        <v>33</v>
      </c>
      <c r="B50" s="28" t="e">
        <f>MAX(B49,B48)</f>
        <v>#REF!</v>
      </c>
      <c r="C50" s="28"/>
      <c r="D50" s="28"/>
      <c r="E50" s="28" t="e">
        <f>MAX(E49,E48)</f>
        <v>#REF!</v>
      </c>
      <c r="X50" s="58"/>
      <c r="Y50" s="87"/>
      <c r="Z50" s="58"/>
      <c r="AA50" s="9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2"/>
      <c r="BF50" s="2"/>
      <c r="BG50" s="2"/>
      <c r="BH50" s="2"/>
      <c r="BI50" s="2"/>
      <c r="BJ50" s="2"/>
      <c r="BK50" s="2"/>
      <c r="BL50" s="2"/>
    </row>
    <row r="51" spans="1:64" s="6" customFormat="1" ht="12.75" hidden="1">
      <c r="A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X51" s="58"/>
      <c r="Y51" s="61"/>
      <c r="Z51" s="58"/>
      <c r="AA51" s="9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2"/>
      <c r="BF51" s="2"/>
      <c r="BG51" s="2"/>
      <c r="BH51" s="2"/>
      <c r="BI51" s="2"/>
      <c r="BJ51" s="2"/>
      <c r="BK51" s="2"/>
      <c r="BL51" s="2"/>
    </row>
    <row r="52" spans="1:64" s="6" customFormat="1" ht="13.5" customHeight="1" hidden="1" thickBot="1">
      <c r="A52" s="115" t="s">
        <v>34</v>
      </c>
      <c r="B52" s="51"/>
      <c r="C52" s="44"/>
      <c r="D52" s="4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X52" s="58"/>
      <c r="Y52" s="87"/>
      <c r="Z52" s="58"/>
      <c r="AA52" s="9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2"/>
      <c r="BF52" s="2"/>
      <c r="BG52" s="2"/>
      <c r="BH52" s="2"/>
      <c r="BI52" s="2"/>
      <c r="BJ52" s="2"/>
      <c r="BK52" s="2"/>
      <c r="BL52" s="2"/>
    </row>
    <row r="53" spans="1:56" s="6" customFormat="1" ht="13.5" customHeight="1" hidden="1" thickBot="1">
      <c r="A53" s="116"/>
      <c r="B53" s="29" t="s">
        <v>2</v>
      </c>
      <c r="C53" s="45"/>
      <c r="D53" s="4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X53" s="58"/>
      <c r="Y53" s="61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7"/>
      <c r="BC53" s="57"/>
      <c r="BD53" s="57"/>
    </row>
    <row r="54" spans="1:64" ht="12.75" hidden="1">
      <c r="A54" s="30" t="s">
        <v>18</v>
      </c>
      <c r="B54" s="36"/>
      <c r="C54" s="49"/>
      <c r="D54" s="49"/>
      <c r="X54" s="58"/>
      <c r="Y54" s="87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7"/>
      <c r="BC54" s="57"/>
      <c r="BD54" s="57"/>
      <c r="BE54" s="6"/>
      <c r="BF54" s="6"/>
      <c r="BG54" s="6"/>
      <c r="BH54" s="6"/>
      <c r="BI54" s="6"/>
      <c r="BJ54" s="6"/>
      <c r="BK54" s="6"/>
      <c r="BL54" s="6"/>
    </row>
    <row r="55" spans="1:64" ht="12.75" customHeight="1" hidden="1">
      <c r="A55" s="31" t="s">
        <v>20</v>
      </c>
      <c r="B55" s="37"/>
      <c r="C55" s="49"/>
      <c r="D55" s="49"/>
      <c r="X55" s="58"/>
      <c r="Y55" s="61"/>
      <c r="Z55" s="58"/>
      <c r="AA55" s="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7"/>
      <c r="BC55" s="57"/>
      <c r="BD55" s="57"/>
      <c r="BE55" s="6"/>
      <c r="BF55" s="6"/>
      <c r="BG55" s="6"/>
      <c r="BH55" s="6"/>
      <c r="BI55" s="6"/>
      <c r="BJ55" s="6"/>
      <c r="BK55" s="6"/>
      <c r="BL55" s="6"/>
    </row>
    <row r="56" spans="1:64" ht="12.75" customHeight="1" hidden="1">
      <c r="A56" s="31" t="s">
        <v>22</v>
      </c>
      <c r="B56" s="37"/>
      <c r="C56" s="49"/>
      <c r="D56" s="49"/>
      <c r="X56" s="58"/>
      <c r="Y56" s="87"/>
      <c r="Z56" s="58"/>
      <c r="AA56" s="9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7"/>
      <c r="BC56" s="57"/>
      <c r="BD56" s="57"/>
      <c r="BE56" s="6"/>
      <c r="BF56" s="6"/>
      <c r="BG56" s="6"/>
      <c r="BH56" s="6"/>
      <c r="BI56" s="6"/>
      <c r="BJ56" s="6"/>
      <c r="BK56" s="6"/>
      <c r="BL56" s="6"/>
    </row>
    <row r="57" spans="1:64" ht="12.75" customHeight="1" hidden="1">
      <c r="A57" s="31" t="s">
        <v>24</v>
      </c>
      <c r="B57" s="37"/>
      <c r="C57" s="49"/>
      <c r="D57" s="49"/>
      <c r="X57" s="58"/>
      <c r="Y57" s="61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7"/>
      <c r="BC57" s="57"/>
      <c r="BD57" s="57"/>
      <c r="BE57" s="6"/>
      <c r="BF57" s="6"/>
      <c r="BG57" s="6"/>
      <c r="BH57" s="6"/>
      <c r="BI57" s="6"/>
      <c r="BJ57" s="6"/>
      <c r="BK57" s="6"/>
      <c r="BL57" s="6"/>
    </row>
    <row r="58" spans="1:64" ht="12.75" hidden="1">
      <c r="A58" s="31" t="s">
        <v>26</v>
      </c>
      <c r="B58" s="37"/>
      <c r="C58" s="49"/>
      <c r="D58" s="49"/>
      <c r="X58" s="58"/>
      <c r="Y58" s="87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7"/>
      <c r="BC58" s="57"/>
      <c r="BD58" s="57"/>
      <c r="BE58" s="6"/>
      <c r="BF58" s="6"/>
      <c r="BG58" s="6"/>
      <c r="BH58" s="6"/>
      <c r="BI58" s="6"/>
      <c r="BJ58" s="6"/>
      <c r="BK58" s="6"/>
      <c r="BL58" s="6"/>
    </row>
    <row r="59" spans="1:56" ht="13.5" hidden="1" thickBot="1">
      <c r="A59" s="32" t="s">
        <v>29</v>
      </c>
      <c r="B59" s="38"/>
      <c r="C59" s="49"/>
      <c r="D59" s="49"/>
      <c r="X59" s="58"/>
      <c r="Y59" s="61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</row>
    <row r="60" spans="6:56" ht="12.75">
      <c r="F60" s="17"/>
      <c r="G60" s="16"/>
      <c r="H60" s="16"/>
      <c r="X60" s="58"/>
      <c r="Y60" s="87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</row>
    <row r="61" spans="1:56" ht="12.75">
      <c r="A61" s="33"/>
      <c r="B61" s="34"/>
      <c r="C61" s="34"/>
      <c r="D61" s="34"/>
      <c r="E61" s="35"/>
      <c r="F61" s="35"/>
      <c r="G61" s="34"/>
      <c r="H61" s="34"/>
      <c r="X61" s="58"/>
      <c r="Y61" s="61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</row>
    <row r="62" spans="24:56" ht="12.75">
      <c r="X62" s="58"/>
      <c r="Y62" s="87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</row>
    <row r="63" spans="24:56" ht="12.75">
      <c r="X63" s="58"/>
      <c r="Y63" s="61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</row>
    <row r="64" spans="24:56" ht="12.75">
      <c r="X64" s="58"/>
      <c r="Y64" s="87"/>
      <c r="Z64" s="58"/>
      <c r="AA64" s="9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24:56" ht="12.75">
      <c r="X65" s="58"/>
      <c r="Y65" s="61"/>
      <c r="Z65" s="58"/>
      <c r="AA65" s="9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</row>
    <row r="66" spans="24:56" ht="12.75">
      <c r="X66" s="58"/>
      <c r="Y66" s="87"/>
      <c r="Z66" s="58"/>
      <c r="AA66" s="9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</row>
    <row r="67" spans="24:56" ht="12.75">
      <c r="X67" s="58"/>
      <c r="Y67" s="61"/>
      <c r="Z67" s="58"/>
      <c r="AA67" s="9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</row>
    <row r="68" spans="24:56" ht="12.75">
      <c r="X68" s="58"/>
      <c r="Y68" s="58"/>
      <c r="Z68" s="58"/>
      <c r="AA68" s="9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</row>
    <row r="69" spans="24:56" ht="13.5" customHeight="1">
      <c r="X69" s="82"/>
      <c r="Y69" s="60"/>
      <c r="Z69" s="83"/>
      <c r="AA69" s="9"/>
      <c r="AB69" s="58"/>
      <c r="AC69" s="58"/>
      <c r="AD69" s="58"/>
      <c r="AE69" s="62"/>
      <c r="AF69" s="117"/>
      <c r="AG69" s="117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</row>
    <row r="70" spans="24:56" ht="13.5" customHeight="1">
      <c r="X70" s="58"/>
      <c r="Y70" s="57"/>
      <c r="Z70" s="57"/>
      <c r="AA70" s="9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</row>
    <row r="71" spans="24:56" ht="12.75">
      <c r="X71" s="58"/>
      <c r="Y71" s="57"/>
      <c r="Z71" s="57"/>
      <c r="AA71" s="9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</row>
    <row r="72" spans="24:56" ht="12.75">
      <c r="X72" s="58"/>
      <c r="Y72" s="57"/>
      <c r="Z72" s="57"/>
      <c r="AA72" s="9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</row>
    <row r="73" spans="24:56" ht="12.75">
      <c r="X73" s="58"/>
      <c r="Y73" s="57"/>
      <c r="Z73" s="57"/>
      <c r="AA73" s="9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</row>
    <row r="74" spans="24:56" ht="12.75">
      <c r="X74" s="58"/>
      <c r="Y74" s="57"/>
      <c r="Z74" s="57"/>
      <c r="AA74" s="9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</row>
    <row r="75" spans="24:56" ht="12.75">
      <c r="X75" s="58"/>
      <c r="Y75" s="57"/>
      <c r="Z75" s="57"/>
      <c r="AA75" s="9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</row>
    <row r="76" spans="24:56" ht="12.75">
      <c r="X76" s="9"/>
      <c r="Y76" s="84"/>
      <c r="Z76" s="9"/>
      <c r="AA76" s="9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</row>
    <row r="77" spans="24:56" ht="12.75">
      <c r="X77" s="84"/>
      <c r="Y77" s="84"/>
      <c r="Z77" s="9"/>
      <c r="AA77" s="9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</row>
    <row r="78" spans="24:56" ht="12.75">
      <c r="X78" s="84"/>
      <c r="Y78" s="84"/>
      <c r="Z78" s="9"/>
      <c r="AA78" s="9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</row>
    <row r="79" spans="24:56" ht="12.75">
      <c r="X79" s="9"/>
      <c r="Y79" s="84"/>
      <c r="Z79" s="9"/>
      <c r="AA79" s="9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</row>
    <row r="80" spans="24:56" ht="12.75">
      <c r="X80" s="84"/>
      <c r="Y80" s="84"/>
      <c r="Z80" s="9"/>
      <c r="AA80" s="9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</row>
    <row r="81" spans="24:56" ht="13.5" customHeight="1">
      <c r="X81" s="84"/>
      <c r="Y81" s="84"/>
      <c r="Z81" s="9"/>
      <c r="AA81" s="9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</row>
    <row r="82" spans="24:56" ht="12.75">
      <c r="X82" s="9"/>
      <c r="Y82" s="84"/>
      <c r="Z82" s="9"/>
      <c r="AA82" s="9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</row>
    <row r="83" spans="24:56" ht="12.75">
      <c r="X83" s="84"/>
      <c r="Y83" s="84"/>
      <c r="Z83" s="9"/>
      <c r="AA83" s="9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</row>
    <row r="84" spans="9:56" ht="12.75">
      <c r="I84" s="39"/>
      <c r="J84" s="39"/>
      <c r="X84" s="84"/>
      <c r="Y84" s="84"/>
      <c r="Z84" s="9"/>
      <c r="AA84" s="9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</row>
    <row r="85" spans="9:56" ht="12.75">
      <c r="I85" s="40"/>
      <c r="J85" s="40"/>
      <c r="K85" s="40"/>
      <c r="L85" s="40"/>
      <c r="M85" s="40"/>
      <c r="N85" s="40"/>
      <c r="O85" s="40"/>
      <c r="P85" s="40"/>
      <c r="X85" s="9"/>
      <c r="Y85" s="84"/>
      <c r="Z85" s="9"/>
      <c r="AA85" s="9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</row>
    <row r="86" spans="9:56" ht="12.75"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X86" s="84"/>
      <c r="Y86" s="84"/>
      <c r="Z86" s="9"/>
      <c r="AA86" s="9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</row>
    <row r="87" spans="9:252" ht="12.75"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X87" s="84"/>
      <c r="Y87" s="84"/>
      <c r="Z87" s="9"/>
      <c r="AA87" s="9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</row>
    <row r="88" spans="1:64" s="40" customFormat="1" ht="13.5" customHeight="1">
      <c r="A88" s="2"/>
      <c r="B88" s="2"/>
      <c r="C88" s="2"/>
      <c r="D88" s="2"/>
      <c r="E88" s="2"/>
      <c r="F88" s="2"/>
      <c r="G88" s="2"/>
      <c r="H88" s="2"/>
      <c r="X88" s="9"/>
      <c r="Y88" s="84"/>
      <c r="Z88" s="9"/>
      <c r="AA88" s="9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2"/>
      <c r="BF88" s="2"/>
      <c r="BG88" s="2"/>
      <c r="BH88" s="2"/>
      <c r="BI88" s="2"/>
      <c r="BJ88" s="2"/>
      <c r="BK88" s="2"/>
      <c r="BL88" s="2"/>
    </row>
    <row r="89" spans="1:64" s="40" customFormat="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X89" s="84"/>
      <c r="Y89" s="84"/>
      <c r="Z89" s="9"/>
      <c r="AA89" s="9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2"/>
      <c r="BF89" s="2"/>
      <c r="BG89" s="2"/>
      <c r="BH89" s="2"/>
      <c r="BI89" s="2"/>
      <c r="BJ89" s="2"/>
      <c r="BK89" s="2"/>
      <c r="BL89" s="2"/>
    </row>
    <row r="90" spans="1:64" s="40" customFormat="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X90" s="84"/>
      <c r="Y90" s="84"/>
      <c r="Z90" s="9"/>
      <c r="AA90" s="9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2"/>
      <c r="BF90" s="2"/>
      <c r="BG90" s="2"/>
      <c r="BH90" s="2"/>
      <c r="BI90" s="2"/>
      <c r="BJ90" s="2"/>
      <c r="BK90" s="2"/>
      <c r="BL90" s="2"/>
    </row>
    <row r="91" spans="1:252" s="40" customFormat="1" ht="13.5" customHeight="1">
      <c r="A91" s="2"/>
      <c r="B91" s="2"/>
      <c r="C91" s="2"/>
      <c r="D91" s="2"/>
      <c r="E91" s="2"/>
      <c r="F91" s="2"/>
      <c r="G91" s="2"/>
      <c r="H91" s="2"/>
      <c r="Q91" s="2"/>
      <c r="R91" s="2"/>
      <c r="S91" s="2"/>
      <c r="T91" s="2"/>
      <c r="X91" s="9"/>
      <c r="Y91" s="84"/>
      <c r="Z91" s="9"/>
      <c r="AA91" s="85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spans="9:64" ht="13.5" customHeight="1"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X92" s="84"/>
      <c r="Y92" s="84"/>
      <c r="Z92" s="85"/>
      <c r="AA92" s="85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40"/>
      <c r="BF92" s="40"/>
      <c r="BG92" s="40"/>
      <c r="BH92" s="40"/>
      <c r="BI92" s="40"/>
      <c r="BJ92" s="40"/>
      <c r="BK92" s="40"/>
      <c r="BL92" s="40"/>
    </row>
    <row r="93" spans="9:252" ht="13.5" customHeight="1"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X93" s="84"/>
      <c r="Y93" s="84"/>
      <c r="Z93" s="85"/>
      <c r="AA93" s="85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</row>
    <row r="94" spans="1:56" s="40" customFormat="1" ht="13.5" customHeight="1">
      <c r="A94" s="2"/>
      <c r="B94" s="2"/>
      <c r="C94" s="2"/>
      <c r="D94" s="2"/>
      <c r="E94" s="2"/>
      <c r="F94" s="2"/>
      <c r="G94" s="2"/>
      <c r="H94" s="2"/>
      <c r="X94" s="9"/>
      <c r="Y94" s="84"/>
      <c r="Z94" s="85"/>
      <c r="AA94" s="85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</row>
    <row r="95" spans="1:56" s="40" customFormat="1" ht="13.5" customHeight="1">
      <c r="A95" s="2"/>
      <c r="B95" s="2"/>
      <c r="C95" s="2"/>
      <c r="D95" s="2"/>
      <c r="E95" s="2"/>
      <c r="F95" s="2"/>
      <c r="G95" s="2"/>
      <c r="H95" s="2"/>
      <c r="I95" s="6"/>
      <c r="J95" s="6"/>
      <c r="K95" s="6"/>
      <c r="L95" s="6"/>
      <c r="M95" s="6"/>
      <c r="N95" s="6"/>
      <c r="O95" s="6"/>
      <c r="P95" s="6"/>
      <c r="X95" s="84"/>
      <c r="Y95" s="84"/>
      <c r="Z95" s="85"/>
      <c r="AA95" s="9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</row>
    <row r="96" spans="1:64" s="40" customFormat="1" ht="13.5" customHeight="1">
      <c r="A96" s="2"/>
      <c r="B96" s="2"/>
      <c r="C96" s="2"/>
      <c r="D96" s="2"/>
      <c r="E96" s="2"/>
      <c r="F96" s="2"/>
      <c r="G96" s="2"/>
      <c r="H96" s="2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  <c r="X96" s="84"/>
      <c r="Y96" s="84"/>
      <c r="Z96" s="9"/>
      <c r="AA96" s="9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2"/>
      <c r="BF96" s="2"/>
      <c r="BG96" s="2"/>
      <c r="BH96" s="2"/>
      <c r="BI96" s="2"/>
      <c r="BJ96" s="2"/>
      <c r="BK96" s="2"/>
      <c r="BL96" s="2"/>
    </row>
    <row r="97" spans="1:252" s="40" customFormat="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/>
      <c r="R97" s="5"/>
      <c r="S97" s="5"/>
      <c r="T97" s="5"/>
      <c r="X97" s="9"/>
      <c r="Y97" s="84"/>
      <c r="Z97" s="9"/>
      <c r="AA97" s="85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2"/>
      <c r="BF97" s="2"/>
      <c r="BG97" s="2"/>
      <c r="BH97" s="2"/>
      <c r="BI97" s="2"/>
      <c r="BJ97" s="2"/>
      <c r="BK97" s="2"/>
      <c r="BL97" s="2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s="6" customFormat="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X98" s="84"/>
      <c r="Y98" s="84"/>
      <c r="Z98" s="85"/>
      <c r="AA98" s="85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40"/>
      <c r="BF98" s="40"/>
      <c r="BG98" s="40"/>
      <c r="BH98" s="40"/>
      <c r="BI98" s="40"/>
      <c r="BJ98" s="40"/>
      <c r="BK98" s="40"/>
      <c r="BL98" s="40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5" customFormat="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X99" s="84"/>
      <c r="Y99" s="84"/>
      <c r="Z99" s="85"/>
      <c r="AA99" s="85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40"/>
      <c r="BF99" s="40"/>
      <c r="BG99" s="40"/>
      <c r="BH99" s="40"/>
      <c r="BI99" s="40"/>
      <c r="BJ99" s="40"/>
      <c r="BK99" s="40"/>
      <c r="BL99" s="40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24:64" ht="12.75">
      <c r="X100" s="9"/>
      <c r="Y100" s="84"/>
      <c r="Z100" s="85"/>
      <c r="AA100" s="9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40"/>
      <c r="BF100" s="40"/>
      <c r="BG100" s="40"/>
      <c r="BH100" s="40"/>
      <c r="BI100" s="40"/>
      <c r="BJ100" s="40"/>
      <c r="BK100" s="40"/>
      <c r="BL100" s="40"/>
    </row>
    <row r="101" spans="24:56" ht="12.75">
      <c r="X101" s="9"/>
      <c r="Y101" s="9"/>
      <c r="Z101" s="9"/>
      <c r="AA101" s="9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</row>
    <row r="102" spans="24:56" ht="12.75">
      <c r="X102" s="9"/>
      <c r="Y102" s="9"/>
      <c r="Z102" s="9"/>
      <c r="AA102" s="9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</row>
    <row r="103" spans="24:56" ht="12.75">
      <c r="X103" s="9"/>
      <c r="Y103" s="9"/>
      <c r="Z103" s="9"/>
      <c r="AA103" s="9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</row>
    <row r="104" spans="24:56" ht="12.75">
      <c r="X104" s="9"/>
      <c r="Y104" s="9"/>
      <c r="Z104" s="9"/>
      <c r="AA104" s="9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</row>
    <row r="105" spans="24:56" ht="12.75">
      <c r="X105" s="9"/>
      <c r="Y105" s="9"/>
      <c r="Z105" s="9"/>
      <c r="AA105" s="9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</row>
    <row r="106" spans="24:56" ht="12.75">
      <c r="X106" s="9"/>
      <c r="Y106" s="9"/>
      <c r="Z106" s="9"/>
      <c r="AA106" s="9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</row>
    <row r="107" spans="24:56" ht="12.75">
      <c r="X107" s="9"/>
      <c r="Y107" s="9"/>
      <c r="Z107" s="9"/>
      <c r="AA107" s="9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</row>
    <row r="108" spans="24:56" ht="12.75">
      <c r="X108" s="9"/>
      <c r="Y108" s="9"/>
      <c r="Z108" s="9"/>
      <c r="AA108" s="9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</row>
    <row r="109" spans="24:56" ht="12.75">
      <c r="X109" s="9"/>
      <c r="Y109" s="9"/>
      <c r="Z109" s="9"/>
      <c r="AA109" s="9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</row>
    <row r="110" spans="24:56" ht="12.75">
      <c r="X110" s="9"/>
      <c r="Y110" s="9"/>
      <c r="Z110" s="9"/>
      <c r="AA110" s="9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</row>
    <row r="111" spans="24:56" ht="12.75">
      <c r="X111" s="9"/>
      <c r="Y111" s="9"/>
      <c r="Z111" s="9"/>
      <c r="AA111" s="9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</row>
    <row r="112" spans="24:56" ht="12.75">
      <c r="X112" s="9"/>
      <c r="Y112" s="9"/>
      <c r="Z112" s="9"/>
      <c r="AA112" s="9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</row>
    <row r="113" spans="24:56" ht="12.75">
      <c r="X113" s="9"/>
      <c r="Y113" s="9"/>
      <c r="Z113" s="9"/>
      <c r="AA113" s="9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</row>
    <row r="114" spans="24:56" ht="12.75">
      <c r="X114" s="9"/>
      <c r="Y114" s="9"/>
      <c r="Z114" s="9"/>
      <c r="AA114" s="9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</row>
    <row r="115" spans="24:56" ht="12.75">
      <c r="X115" s="9"/>
      <c r="Y115" s="9"/>
      <c r="Z115" s="9"/>
      <c r="AA115" s="9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</row>
    <row r="116" spans="24:56" ht="12.75">
      <c r="X116" s="9"/>
      <c r="Y116" s="9"/>
      <c r="Z116" s="9"/>
      <c r="AA116" s="9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</row>
    <row r="117" spans="24:56" ht="12.75">
      <c r="X117" s="9"/>
      <c r="Y117" s="9"/>
      <c r="Z117" s="9"/>
      <c r="AA117" s="9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</row>
    <row r="118" spans="24:56" ht="12.75">
      <c r="X118" s="9"/>
      <c r="Y118" s="9"/>
      <c r="Z118" s="9"/>
      <c r="AA118" s="9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</row>
    <row r="119" spans="24:56" ht="12.75">
      <c r="X119" s="9"/>
      <c r="Y119" s="9"/>
      <c r="Z119" s="9"/>
      <c r="AA119" s="9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</row>
    <row r="120" spans="24:56" ht="12.75">
      <c r="X120" s="9"/>
      <c r="Y120" s="9"/>
      <c r="Z120" s="9"/>
      <c r="AA120" s="9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</row>
    <row r="121" spans="24:56" ht="12.75">
      <c r="X121" s="9"/>
      <c r="Y121" s="9"/>
      <c r="Z121" s="9"/>
      <c r="AA121" s="9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</row>
    <row r="122" spans="24:56" ht="12.75">
      <c r="X122" s="9"/>
      <c r="Y122" s="9"/>
      <c r="Z122" s="9"/>
      <c r="AA122" s="9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</row>
    <row r="123" spans="24:56" ht="12.75">
      <c r="X123" s="9"/>
      <c r="Y123" s="9"/>
      <c r="Z123" s="9"/>
      <c r="AA123" s="9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</row>
    <row r="124" spans="24:56" ht="12.75">
      <c r="X124" s="9"/>
      <c r="Y124" s="9"/>
      <c r="Z124" s="9"/>
      <c r="AA124" s="9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</row>
    <row r="125" spans="24:56" ht="12.75">
      <c r="X125" s="9"/>
      <c r="Y125" s="9"/>
      <c r="Z125" s="9"/>
      <c r="AA125" s="9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</row>
    <row r="126" spans="24:56" ht="12.75">
      <c r="X126" s="9"/>
      <c r="Y126" s="9"/>
      <c r="Z126" s="9"/>
      <c r="AA126" s="9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</row>
    <row r="127" spans="24:56" ht="12.75">
      <c r="X127" s="9"/>
      <c r="Y127" s="9"/>
      <c r="Z127" s="9"/>
      <c r="AA127" s="9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</row>
    <row r="128" spans="24:56" ht="12.75">
      <c r="X128" s="9"/>
      <c r="Y128" s="9"/>
      <c r="Z128" s="9"/>
      <c r="AA128" s="9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</row>
    <row r="129" spans="24:56" ht="12.75">
      <c r="X129" s="9"/>
      <c r="Y129" s="9"/>
      <c r="Z129" s="9"/>
      <c r="AA129" s="9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</row>
    <row r="130" spans="24:56" ht="12.75">
      <c r="X130" s="9"/>
      <c r="Y130" s="9"/>
      <c r="Z130" s="9"/>
      <c r="AA130" s="9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</row>
    <row r="131" spans="24:56" ht="12.75">
      <c r="X131" s="9"/>
      <c r="Y131" s="9"/>
      <c r="Z131" s="9"/>
      <c r="AA131" s="9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</row>
    <row r="132" spans="24:56" ht="12.75">
      <c r="X132" s="9"/>
      <c r="Y132" s="9"/>
      <c r="Z132" s="9"/>
      <c r="AA132" s="9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</row>
    <row r="133" spans="24:56" ht="12.75">
      <c r="X133" s="9"/>
      <c r="Y133" s="9"/>
      <c r="Z133" s="9"/>
      <c r="AA133" s="9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</row>
    <row r="134" spans="24:56" ht="12.75">
      <c r="X134" s="9"/>
      <c r="Y134" s="9"/>
      <c r="Z134" s="9"/>
      <c r="AA134" s="9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</row>
    <row r="135" spans="24:56" ht="12.75">
      <c r="X135" s="9"/>
      <c r="Y135" s="9"/>
      <c r="Z135" s="9"/>
      <c r="AA135" s="9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</row>
    <row r="136" spans="24:56" ht="12.75">
      <c r="X136" s="9"/>
      <c r="Y136" s="9"/>
      <c r="Z136" s="9"/>
      <c r="AA136" s="9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</row>
    <row r="137" spans="24:56" ht="12.75">
      <c r="X137" s="9"/>
      <c r="Y137" s="9"/>
      <c r="Z137" s="9"/>
      <c r="AA137" s="9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</row>
    <row r="138" spans="24:56" ht="12.75">
      <c r="X138" s="9"/>
      <c r="Y138" s="9"/>
      <c r="Z138" s="9"/>
      <c r="AA138" s="9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</row>
    <row r="139" spans="24:56" ht="12.75">
      <c r="X139" s="9"/>
      <c r="Y139" s="9"/>
      <c r="Z139" s="9"/>
      <c r="AA139" s="9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</row>
    <row r="140" spans="24:56" ht="12.75">
      <c r="X140" s="9"/>
      <c r="Y140" s="9"/>
      <c r="Z140" s="9"/>
      <c r="AA140" s="9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</row>
    <row r="141" spans="24:56" ht="12.75">
      <c r="X141" s="9"/>
      <c r="Y141" s="9"/>
      <c r="Z141" s="9"/>
      <c r="AA141" s="9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</row>
    <row r="142" spans="24:56" ht="12.75">
      <c r="X142" s="9"/>
      <c r="Y142" s="9"/>
      <c r="Z142" s="9"/>
      <c r="AA142" s="9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</row>
    <row r="143" spans="24:56" ht="12.75">
      <c r="X143" s="9"/>
      <c r="Y143" s="9"/>
      <c r="Z143" s="9"/>
      <c r="AA143" s="9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</row>
    <row r="144" spans="24:56" ht="12.75">
      <c r="X144" s="9"/>
      <c r="Y144" s="9"/>
      <c r="Z144" s="9"/>
      <c r="AA144" s="9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</row>
    <row r="145" spans="24:27" ht="12.75">
      <c r="X145" s="9"/>
      <c r="Y145" s="9"/>
      <c r="Z145" s="9"/>
      <c r="AA145" s="9"/>
    </row>
    <row r="146" spans="24:27" ht="12.75">
      <c r="X146" s="9"/>
      <c r="Y146" s="9"/>
      <c r="Z146" s="9"/>
      <c r="AA146" s="9"/>
    </row>
    <row r="147" spans="24:27" ht="12.75">
      <c r="X147" s="9"/>
      <c r="Y147" s="9"/>
      <c r="Z147" s="9"/>
      <c r="AA147" s="9"/>
    </row>
    <row r="148" spans="24:27" ht="12.75">
      <c r="X148" s="9"/>
      <c r="Y148" s="9"/>
      <c r="Z148" s="9"/>
      <c r="AA148" s="9"/>
    </row>
    <row r="149" spans="24:27" ht="12.75">
      <c r="X149" s="9"/>
      <c r="Y149" s="9"/>
      <c r="Z149" s="9"/>
      <c r="AA149" s="9"/>
    </row>
    <row r="150" spans="24:27" ht="12.75">
      <c r="X150" s="9"/>
      <c r="Y150" s="9"/>
      <c r="Z150" s="9"/>
      <c r="AA150" s="9"/>
    </row>
    <row r="151" spans="24:27" ht="12.75">
      <c r="X151" s="9"/>
      <c r="Y151" s="9"/>
      <c r="Z151" s="9"/>
      <c r="AA151" s="9"/>
    </row>
    <row r="152" spans="24:27" ht="12.75">
      <c r="X152" s="9"/>
      <c r="Y152" s="9"/>
      <c r="Z152" s="9"/>
      <c r="AA152" s="9"/>
    </row>
    <row r="153" spans="24:27" ht="12.75">
      <c r="X153" s="9"/>
      <c r="Y153" s="9"/>
      <c r="Z153" s="9"/>
      <c r="AA153" s="9"/>
    </row>
    <row r="154" spans="24:27" ht="12.75">
      <c r="X154" s="9"/>
      <c r="Y154" s="9"/>
      <c r="Z154" s="9"/>
      <c r="AA154" s="9"/>
    </row>
    <row r="155" spans="24:27" ht="12.75">
      <c r="X155" s="9"/>
      <c r="Y155" s="9"/>
      <c r="Z155" s="9"/>
      <c r="AA155" s="9"/>
    </row>
    <row r="156" spans="24:27" ht="12.75">
      <c r="X156" s="9"/>
      <c r="Y156" s="9"/>
      <c r="Z156" s="9"/>
      <c r="AA156" s="9"/>
    </row>
    <row r="157" spans="24:27" ht="12.75">
      <c r="X157" s="9"/>
      <c r="Y157" s="9"/>
      <c r="Z157" s="9"/>
      <c r="AA157" s="9"/>
    </row>
    <row r="158" spans="24:27" ht="12.75">
      <c r="X158" s="9"/>
      <c r="Y158" s="9"/>
      <c r="Z158" s="9"/>
      <c r="AA158" s="9"/>
    </row>
    <row r="159" spans="24:27" ht="12.75">
      <c r="X159" s="9"/>
      <c r="Y159" s="9"/>
      <c r="Z159" s="9"/>
      <c r="AA159" s="9"/>
    </row>
    <row r="160" spans="24:27" ht="12.75">
      <c r="X160" s="9"/>
      <c r="Y160" s="9"/>
      <c r="Z160" s="9"/>
      <c r="AA160" s="9"/>
    </row>
    <row r="161" spans="24:27" ht="12.75">
      <c r="X161" s="9"/>
      <c r="Y161" s="9"/>
      <c r="Z161" s="9"/>
      <c r="AA161" s="9"/>
    </row>
    <row r="162" spans="24:27" ht="12.75">
      <c r="X162" s="9"/>
      <c r="Y162" s="9"/>
      <c r="Z162" s="9"/>
      <c r="AA162" s="9"/>
    </row>
    <row r="163" spans="24:27" ht="12.75">
      <c r="X163" s="9"/>
      <c r="Y163" s="9"/>
      <c r="Z163" s="9"/>
      <c r="AA163" s="9"/>
    </row>
    <row r="164" spans="24:27" ht="12.75">
      <c r="X164" s="9"/>
      <c r="Y164" s="9"/>
      <c r="Z164" s="9"/>
      <c r="AA164" s="9"/>
    </row>
    <row r="165" spans="24:27" ht="12.75">
      <c r="X165" s="9"/>
      <c r="Y165" s="9"/>
      <c r="Z165" s="9"/>
      <c r="AA165" s="9"/>
    </row>
    <row r="166" spans="24:27" ht="12.75">
      <c r="X166" s="9"/>
      <c r="Y166" s="9"/>
      <c r="Z166" s="9"/>
      <c r="AA166" s="9"/>
    </row>
    <row r="167" spans="24:27" ht="12.75">
      <c r="X167" s="9"/>
      <c r="Y167" s="9"/>
      <c r="Z167" s="9"/>
      <c r="AA167" s="9"/>
    </row>
    <row r="168" spans="24:27" ht="12.75">
      <c r="X168" s="9"/>
      <c r="Y168" s="9"/>
      <c r="Z168" s="9"/>
      <c r="AA168" s="9"/>
    </row>
    <row r="169" spans="24:27" ht="12.75">
      <c r="X169" s="9"/>
      <c r="Y169" s="9"/>
      <c r="Z169" s="9"/>
      <c r="AA169" s="9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8395" sqref="B4:E8" name="Bereik1"/>
  </protectedRanges>
  <mergeCells count="23">
    <mergeCell ref="E10:F10"/>
    <mergeCell ref="A52:A53"/>
    <mergeCell ref="AF69:AG69"/>
    <mergeCell ref="B46:E46"/>
    <mergeCell ref="G10:H10"/>
    <mergeCell ref="C10:C11"/>
    <mergeCell ref="D10:D11"/>
    <mergeCell ref="G4:I4"/>
    <mergeCell ref="H5:I5"/>
    <mergeCell ref="H6:I6"/>
    <mergeCell ref="B9:C9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</mergeCells>
  <printOptions/>
  <pageMargins left="0.36" right="0.28" top="0.26" bottom="0.47" header="0.2" footer="0.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68"/>
  <sheetViews>
    <sheetView zoomScalePageLayoutView="0" workbookViewId="0" topLeftCell="A1">
      <selection activeCell="D16" sqref="D16"/>
    </sheetView>
  </sheetViews>
  <sheetFormatPr defaultColWidth="8.8515625" defaultRowHeight="12.75"/>
  <cols>
    <col min="1" max="1" width="42.00390625" style="2" customWidth="1"/>
    <col min="2" max="2" width="8.00390625" style="2" customWidth="1"/>
    <col min="3" max="3" width="13.8515625" style="2" bestFit="1" customWidth="1"/>
    <col min="4" max="4" width="14.57421875" style="2" customWidth="1"/>
    <col min="5" max="5" width="11.28125" style="2" customWidth="1"/>
    <col min="6" max="6" width="10.421875" style="2" customWidth="1"/>
    <col min="7" max="22" width="8.8515625" style="2" customWidth="1"/>
    <col min="23" max="23" width="39.28125" style="2" customWidth="1"/>
    <col min="24" max="24" width="16.8515625" style="2" customWidth="1"/>
    <col min="25" max="25" width="8.140625" style="2" customWidth="1"/>
    <col min="26" max="26" width="9.28125" style="2" customWidth="1"/>
    <col min="27" max="27" width="11.00390625" style="2" customWidth="1"/>
    <col min="28" max="28" width="16.7109375" style="2" customWidth="1"/>
    <col min="29" max="29" width="11.8515625" style="2" customWidth="1"/>
    <col min="30" max="30" width="14.00390625" style="2" customWidth="1"/>
    <col min="31" max="31" width="20.8515625" style="2" customWidth="1"/>
    <col min="32" max="32" width="14.421875" style="2" customWidth="1"/>
    <col min="33" max="33" width="10.28125" style="2" customWidth="1"/>
    <col min="34" max="34" width="17.140625" style="2" customWidth="1"/>
    <col min="35" max="35" width="10.421875" style="2" customWidth="1"/>
    <col min="36" max="36" width="9.28125" style="2" customWidth="1"/>
    <col min="37" max="37" width="7.140625" style="2" customWidth="1"/>
    <col min="38" max="38" width="18.57421875" style="2" customWidth="1"/>
    <col min="39" max="39" width="11.140625" style="2" customWidth="1"/>
    <col min="40" max="40" width="22.28125" style="2" customWidth="1"/>
    <col min="41" max="41" width="15.8515625" style="2" customWidth="1"/>
    <col min="42" max="42" width="32.28125" style="2" customWidth="1"/>
    <col min="43" max="43" width="11.57421875" style="2" customWidth="1"/>
    <col min="44" max="44" width="14.57421875" style="2" customWidth="1"/>
    <col min="45" max="45" width="30.421875" style="2" customWidth="1"/>
    <col min="46" max="46" width="15.00390625" style="2" customWidth="1"/>
    <col min="47" max="47" width="21.8515625" style="2" customWidth="1"/>
    <col min="48" max="48" width="21.140625" style="2" customWidth="1"/>
    <col min="49" max="49" width="22.140625" style="2" customWidth="1"/>
    <col min="50" max="50" width="30.28125" style="2" customWidth="1"/>
    <col min="51" max="51" width="19.28125" style="2" customWidth="1"/>
    <col min="52" max="52" width="19.140625" style="2" customWidth="1"/>
    <col min="53" max="53" width="23.140625" style="2" customWidth="1"/>
    <col min="54" max="54" width="27.57421875" style="2" customWidth="1"/>
    <col min="55" max="55" width="29.140625" style="2" customWidth="1"/>
    <col min="56" max="56" width="18.421875" style="2" customWidth="1"/>
    <col min="57" max="57" width="13.8515625" style="2" customWidth="1"/>
    <col min="58" max="16384" width="8.8515625" style="2" customWidth="1"/>
  </cols>
  <sheetData>
    <row r="1" spans="1:56" ht="20.25">
      <c r="A1" s="1" t="s">
        <v>47</v>
      </c>
      <c r="B1" s="91"/>
      <c r="C1" s="91"/>
      <c r="E1" s="3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1:56" ht="20.25">
      <c r="A2" s="1"/>
      <c r="B2" s="91"/>
      <c r="C2" s="91"/>
      <c r="E2" s="3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</row>
    <row r="3" spans="2:56" ht="13.5" thickBot="1">
      <c r="B3" s="109" t="s">
        <v>48</v>
      </c>
      <c r="C3" s="110"/>
      <c r="D3" s="109" t="s">
        <v>49</v>
      </c>
      <c r="E3" s="111"/>
      <c r="G3" s="4"/>
      <c r="H3" s="4"/>
      <c r="X3" s="5"/>
      <c r="Y3" s="6"/>
      <c r="Z3" s="7"/>
      <c r="AA3" s="7"/>
      <c r="AB3" s="8"/>
      <c r="AC3" s="8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8"/>
      <c r="BA3" s="58"/>
      <c r="BB3" s="58"/>
      <c r="BC3" s="58"/>
      <c r="BD3" s="58"/>
    </row>
    <row r="4" spans="1:56" ht="13.5" thickBot="1">
      <c r="A4" s="92" t="s">
        <v>50</v>
      </c>
      <c r="B4" s="112"/>
      <c r="C4" s="113"/>
      <c r="D4" s="112"/>
      <c r="E4" s="113"/>
      <c r="G4" s="101" t="s">
        <v>45</v>
      </c>
      <c r="H4" s="102"/>
      <c r="I4" s="103"/>
      <c r="X4" s="5"/>
      <c r="Y4" s="6"/>
      <c r="Z4" s="7"/>
      <c r="AA4" s="7"/>
      <c r="AB4" s="8"/>
      <c r="AC4" s="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8"/>
      <c r="BA4" s="58"/>
      <c r="BB4" s="58"/>
      <c r="BC4" s="58"/>
      <c r="BD4" s="58"/>
    </row>
    <row r="5" spans="1:56" ht="13.5" customHeight="1">
      <c r="A5" s="93" t="s">
        <v>51</v>
      </c>
      <c r="B5" s="97"/>
      <c r="C5" s="98"/>
      <c r="D5" s="97"/>
      <c r="E5" s="98"/>
      <c r="G5" s="95" t="s">
        <v>60</v>
      </c>
      <c r="H5" s="104">
        <f>SUM(G12:G35)</f>
        <v>0</v>
      </c>
      <c r="I5" s="105"/>
      <c r="X5" s="5"/>
      <c r="Y5" s="6"/>
      <c r="Z5" s="7"/>
      <c r="AA5" s="7"/>
      <c r="AB5" s="8"/>
      <c r="AC5" s="8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8"/>
      <c r="BA5" s="58"/>
      <c r="BB5" s="58"/>
      <c r="BC5" s="58"/>
      <c r="BD5" s="58"/>
    </row>
    <row r="6" spans="1:56" ht="13.5" customHeight="1" thickBot="1">
      <c r="A6" s="93" t="s">
        <v>52</v>
      </c>
      <c r="B6" s="97"/>
      <c r="C6" s="98"/>
      <c r="D6" s="97"/>
      <c r="E6" s="98"/>
      <c r="G6" s="96" t="s">
        <v>61</v>
      </c>
      <c r="H6" s="106">
        <f>SUM(H12:H35)</f>
        <v>0</v>
      </c>
      <c r="I6" s="107"/>
      <c r="X6" s="5"/>
      <c r="Y6" s="6"/>
      <c r="Z6" s="7"/>
      <c r="AA6" s="7"/>
      <c r="AB6" s="8"/>
      <c r="AC6" s="8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8"/>
      <c r="BA6" s="58"/>
      <c r="BB6" s="58"/>
      <c r="BC6" s="58"/>
      <c r="BD6" s="58"/>
    </row>
    <row r="7" spans="1:56" ht="13.5" customHeight="1">
      <c r="A7" s="93" t="s">
        <v>53</v>
      </c>
      <c r="B7" s="97"/>
      <c r="C7" s="98"/>
      <c r="D7" s="97"/>
      <c r="E7" s="98"/>
      <c r="G7" s="4"/>
      <c r="H7" s="4"/>
      <c r="AB7" s="59"/>
      <c r="AC7" s="8"/>
      <c r="AD7" s="10"/>
      <c r="AE7" s="10"/>
      <c r="AF7" s="10"/>
      <c r="AG7" s="10"/>
      <c r="AH7" s="57"/>
      <c r="AI7" s="57"/>
      <c r="AJ7" s="57"/>
      <c r="AK7" s="57"/>
      <c r="AL7" s="57"/>
      <c r="AM7" s="58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8"/>
      <c r="BA7" s="58"/>
      <c r="BB7" s="58"/>
      <c r="BC7" s="58"/>
      <c r="BD7" s="58"/>
    </row>
    <row r="8" spans="1:56" ht="13.5" customHeight="1">
      <c r="A8" s="94" t="s">
        <v>54</v>
      </c>
      <c r="B8" s="99"/>
      <c r="C8" s="100"/>
      <c r="D8" s="99"/>
      <c r="E8" s="100"/>
      <c r="G8" s="4"/>
      <c r="H8" s="4"/>
      <c r="AB8" s="60"/>
      <c r="AC8" s="61"/>
      <c r="AD8" s="61"/>
      <c r="AE8" s="57"/>
      <c r="AF8" s="57"/>
      <c r="AG8" s="57"/>
      <c r="AH8" s="57"/>
      <c r="AI8" s="57"/>
      <c r="AJ8" s="57"/>
      <c r="AK8" s="57"/>
      <c r="AL8" s="57"/>
      <c r="AM8" s="58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8"/>
      <c r="BA8" s="58"/>
      <c r="BB8" s="58"/>
      <c r="BC8" s="58"/>
      <c r="BD8" s="58"/>
    </row>
    <row r="9" spans="2:56" ht="15">
      <c r="B9" s="108"/>
      <c r="C9" s="108"/>
      <c r="D9" s="47"/>
      <c r="E9" s="48"/>
      <c r="F9" s="88"/>
      <c r="G9" s="88"/>
      <c r="H9" s="4"/>
      <c r="AB9" s="58"/>
      <c r="AC9" s="58"/>
      <c r="AD9" s="61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8"/>
      <c r="BC9" s="58"/>
      <c r="BD9" s="58"/>
    </row>
    <row r="10" spans="3:56" ht="12.75" customHeight="1">
      <c r="C10" s="121" t="s">
        <v>43</v>
      </c>
      <c r="D10" s="121" t="s">
        <v>44</v>
      </c>
      <c r="E10" s="114" t="s">
        <v>6</v>
      </c>
      <c r="F10" s="114"/>
      <c r="G10" s="114" t="s">
        <v>7</v>
      </c>
      <c r="H10" s="114"/>
      <c r="AB10" s="57"/>
      <c r="AC10" s="58"/>
      <c r="AD10" s="61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8"/>
      <c r="BC10" s="58"/>
      <c r="BD10" s="58"/>
    </row>
    <row r="11" spans="1:56" ht="14.25">
      <c r="A11" s="5" t="s">
        <v>55</v>
      </c>
      <c r="B11" s="11" t="s">
        <v>8</v>
      </c>
      <c r="C11" s="121"/>
      <c r="D11" s="121"/>
      <c r="E11" s="12" t="s">
        <v>56</v>
      </c>
      <c r="F11" s="12" t="s">
        <v>58</v>
      </c>
      <c r="G11" s="11" t="s">
        <v>59</v>
      </c>
      <c r="H11" s="11" t="s">
        <v>9</v>
      </c>
      <c r="AB11" s="58"/>
      <c r="AC11" s="58"/>
      <c r="AD11" s="61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/>
      <c r="BC11" s="58"/>
      <c r="BD11" s="58"/>
    </row>
    <row r="12" spans="1:56" ht="15.75" customHeight="1">
      <c r="A12" s="13">
        <v>1</v>
      </c>
      <c r="B12" s="15"/>
      <c r="C12" s="46"/>
      <c r="D12" s="46"/>
      <c r="E12" s="16">
        <f>VLOOKUP(A12,'Tabel uitscheiding'!$B$2:$D$18,2)</f>
        <v>0</v>
      </c>
      <c r="F12" s="16">
        <f>VLOOKUP(A12,'Tabel uitscheiding'!$B$2:$D$18,3)</f>
        <v>0</v>
      </c>
      <c r="G12" s="17">
        <f>(B12*E12)*IF(C12="",0,(D12-C12+1)/366)</f>
        <v>0</v>
      </c>
      <c r="H12" s="17">
        <f>(B12*F12)*IF(C12="",0,(D12-C12+1)/366)</f>
        <v>0</v>
      </c>
      <c r="AB12" s="58"/>
      <c r="AC12" s="58"/>
      <c r="AD12" s="61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  <c r="BC12" s="58"/>
      <c r="BD12" s="58"/>
    </row>
    <row r="13" spans="1:56" ht="16.5" customHeight="1">
      <c r="A13" s="14">
        <v>1</v>
      </c>
      <c r="B13" s="15">
        <v>0</v>
      </c>
      <c r="C13" s="46"/>
      <c r="D13" s="46"/>
      <c r="E13" s="16">
        <f>VLOOKUP(A13,'Tabel uitscheiding'!$B$2:$D$18,2)</f>
        <v>0</v>
      </c>
      <c r="F13" s="16">
        <f>VLOOKUP(A13,'Tabel uitscheiding'!$B$2:$D$18,3)</f>
        <v>0</v>
      </c>
      <c r="G13" s="17">
        <f aca="true" t="shared" si="0" ref="G13:G34">(B13*E13)*IF(C13="",0,(D13-C13+1)/366)</f>
        <v>0</v>
      </c>
      <c r="H13" s="17">
        <f aca="true" t="shared" si="1" ref="H13:H34">(B13*F13)*IF(C13="",0,(D13-C13+1)/366)</f>
        <v>0</v>
      </c>
      <c r="AB13" s="58"/>
      <c r="AC13" s="58"/>
      <c r="AD13" s="61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8"/>
      <c r="BC13" s="58"/>
      <c r="BD13" s="58"/>
    </row>
    <row r="14" spans="1:56" ht="16.5" customHeight="1">
      <c r="A14" s="14">
        <v>1</v>
      </c>
      <c r="B14" s="15">
        <v>0</v>
      </c>
      <c r="C14" s="46"/>
      <c r="D14" s="46"/>
      <c r="E14" s="16">
        <f>VLOOKUP(A14,'Tabel uitscheiding'!$B$2:$D$18,2)</f>
        <v>0</v>
      </c>
      <c r="F14" s="16">
        <f>VLOOKUP(A14,'Tabel uitscheiding'!$B$2:$D$18,3)</f>
        <v>0</v>
      </c>
      <c r="G14" s="17">
        <f t="shared" si="0"/>
        <v>0</v>
      </c>
      <c r="H14" s="17">
        <f t="shared" si="1"/>
        <v>0</v>
      </c>
      <c r="AB14" s="58"/>
      <c r="AC14" s="58"/>
      <c r="AD14" s="61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8"/>
      <c r="BC14" s="58"/>
      <c r="BD14" s="58"/>
    </row>
    <row r="15" spans="1:56" ht="16.5" customHeight="1">
      <c r="A15" s="14">
        <v>1</v>
      </c>
      <c r="B15" s="15">
        <v>0</v>
      </c>
      <c r="C15" s="46"/>
      <c r="D15" s="46"/>
      <c r="E15" s="16">
        <f>VLOOKUP(A15,'Tabel uitscheiding'!$B$2:$D$18,2)</f>
        <v>0</v>
      </c>
      <c r="F15" s="16">
        <f>VLOOKUP(A15,'Tabel uitscheiding'!$B$2:$D$18,3)</f>
        <v>0</v>
      </c>
      <c r="G15" s="17">
        <f t="shared" si="0"/>
        <v>0</v>
      </c>
      <c r="H15" s="17">
        <f t="shared" si="1"/>
        <v>0</v>
      </c>
      <c r="AB15" s="58"/>
      <c r="AC15" s="58"/>
      <c r="AD15" s="61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58"/>
      <c r="BD15" s="58"/>
    </row>
    <row r="16" spans="1:56" ht="16.5" customHeight="1">
      <c r="A16" s="18">
        <v>1</v>
      </c>
      <c r="B16" s="15">
        <v>0</v>
      </c>
      <c r="C16" s="46"/>
      <c r="D16" s="46"/>
      <c r="E16" s="16">
        <f>VLOOKUP(A16,'Tabel uitscheiding'!$B$2:$D$18,2)</f>
        <v>0</v>
      </c>
      <c r="F16" s="16">
        <f>VLOOKUP(A16,'Tabel uitscheiding'!$B$2:$D$18,3)</f>
        <v>0</v>
      </c>
      <c r="G16" s="17">
        <f t="shared" si="0"/>
        <v>0</v>
      </c>
      <c r="H16" s="17">
        <f t="shared" si="1"/>
        <v>0</v>
      </c>
      <c r="AB16" s="58"/>
      <c r="AC16" s="58"/>
      <c r="AD16" s="61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58"/>
      <c r="BD16" s="58"/>
    </row>
    <row r="17" spans="1:56" ht="16.5" customHeight="1">
      <c r="A17" s="19">
        <v>1</v>
      </c>
      <c r="B17" s="15">
        <v>0</v>
      </c>
      <c r="C17" s="46"/>
      <c r="D17" s="46"/>
      <c r="E17" s="16">
        <f>VLOOKUP(A17,'Tabel uitscheiding'!$B$2:$D$18,2)</f>
        <v>0</v>
      </c>
      <c r="F17" s="16">
        <f>VLOOKUP(A17,'Tabel uitscheiding'!$B$2:$D$18,3)</f>
        <v>0</v>
      </c>
      <c r="G17" s="17">
        <f t="shared" si="0"/>
        <v>0</v>
      </c>
      <c r="H17" s="17">
        <f t="shared" si="1"/>
        <v>0</v>
      </c>
      <c r="AB17" s="58"/>
      <c r="AC17" s="58"/>
      <c r="AD17" s="61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/>
      <c r="BC17" s="58"/>
      <c r="BD17" s="58"/>
    </row>
    <row r="18" spans="1:56" ht="16.5" customHeight="1">
      <c r="A18" s="14">
        <v>1</v>
      </c>
      <c r="B18" s="15">
        <v>0</v>
      </c>
      <c r="C18" s="46"/>
      <c r="D18" s="46"/>
      <c r="E18" s="16">
        <f>VLOOKUP(A18,'Tabel uitscheiding'!$B$2:$D$18,2)</f>
        <v>0</v>
      </c>
      <c r="F18" s="16">
        <f>VLOOKUP(A18,'Tabel uitscheiding'!$B$2:$D$18,3)</f>
        <v>0</v>
      </c>
      <c r="G18" s="17">
        <f t="shared" si="0"/>
        <v>0</v>
      </c>
      <c r="H18" s="17">
        <f t="shared" si="1"/>
        <v>0</v>
      </c>
      <c r="AB18" s="58"/>
      <c r="AC18" s="58"/>
      <c r="AD18" s="61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8"/>
      <c r="BD18" s="58"/>
    </row>
    <row r="19" spans="1:56" ht="16.5" customHeight="1">
      <c r="A19" s="14">
        <v>1</v>
      </c>
      <c r="B19" s="15">
        <v>0</v>
      </c>
      <c r="C19" s="46"/>
      <c r="D19" s="46"/>
      <c r="E19" s="16">
        <f>VLOOKUP(A19,'Tabel uitscheiding'!$B$2:$D$18,2)</f>
        <v>0</v>
      </c>
      <c r="F19" s="16">
        <f>VLOOKUP(A19,'Tabel uitscheiding'!$B$2:$D$18,3)</f>
        <v>0</v>
      </c>
      <c r="G19" s="17">
        <f t="shared" si="0"/>
        <v>0</v>
      </c>
      <c r="H19" s="17">
        <f t="shared" si="1"/>
        <v>0</v>
      </c>
      <c r="AB19" s="58"/>
      <c r="AC19" s="58"/>
      <c r="AD19" s="61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/>
      <c r="BC19" s="58"/>
      <c r="BD19" s="58"/>
    </row>
    <row r="20" spans="1:56" ht="16.5" customHeight="1">
      <c r="A20" s="14">
        <v>1</v>
      </c>
      <c r="B20" s="15">
        <v>0</v>
      </c>
      <c r="C20" s="46"/>
      <c r="D20" s="46"/>
      <c r="E20" s="16">
        <f>VLOOKUP(A20,'Tabel uitscheiding'!$B$2:$D$18,2)</f>
        <v>0</v>
      </c>
      <c r="F20" s="16">
        <f>VLOOKUP(A20,'Tabel uitscheiding'!$B$2:$D$18,3)</f>
        <v>0</v>
      </c>
      <c r="G20" s="17">
        <f t="shared" si="0"/>
        <v>0</v>
      </c>
      <c r="H20" s="17">
        <f t="shared" si="1"/>
        <v>0</v>
      </c>
      <c r="AB20" s="58"/>
      <c r="AC20" s="58"/>
      <c r="AD20" s="61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/>
      <c r="BC20" s="58"/>
      <c r="BD20" s="58"/>
    </row>
    <row r="21" spans="1:56" ht="16.5" customHeight="1">
      <c r="A21" s="14">
        <v>1</v>
      </c>
      <c r="B21" s="15">
        <v>0</v>
      </c>
      <c r="C21" s="46"/>
      <c r="D21" s="46"/>
      <c r="E21" s="16">
        <f>VLOOKUP(A21,'Tabel uitscheiding'!$B$2:$D$18,2)</f>
        <v>0</v>
      </c>
      <c r="F21" s="16">
        <f>VLOOKUP(A21,'Tabel uitscheiding'!$B$2:$D$18,3)</f>
        <v>0</v>
      </c>
      <c r="G21" s="17">
        <f t="shared" si="0"/>
        <v>0</v>
      </c>
      <c r="H21" s="17">
        <f t="shared" si="1"/>
        <v>0</v>
      </c>
      <c r="AB21" s="58"/>
      <c r="AC21" s="58"/>
      <c r="AD21" s="61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/>
      <c r="BC21" s="58"/>
      <c r="BD21" s="58"/>
    </row>
    <row r="22" spans="1:56" ht="16.5" customHeight="1">
      <c r="A22" s="18">
        <v>1</v>
      </c>
      <c r="B22" s="15">
        <v>0</v>
      </c>
      <c r="C22" s="46"/>
      <c r="D22" s="46"/>
      <c r="E22" s="16">
        <f>VLOOKUP(A22,'Tabel uitscheiding'!$B$2:$D$18,2)</f>
        <v>0</v>
      </c>
      <c r="F22" s="16">
        <f>VLOOKUP(A22,'Tabel uitscheiding'!$B$2:$D$18,3)</f>
        <v>0</v>
      </c>
      <c r="G22" s="17">
        <f t="shared" si="0"/>
        <v>0</v>
      </c>
      <c r="H22" s="17">
        <f t="shared" si="1"/>
        <v>0</v>
      </c>
      <c r="AB22" s="58"/>
      <c r="AC22" s="58"/>
      <c r="AD22" s="61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8"/>
      <c r="BC22" s="58"/>
      <c r="BD22" s="58"/>
    </row>
    <row r="23" spans="1:56" ht="16.5" customHeight="1">
      <c r="A23" s="18">
        <v>1</v>
      </c>
      <c r="B23" s="15">
        <v>0</v>
      </c>
      <c r="C23" s="46"/>
      <c r="D23" s="46"/>
      <c r="E23" s="16">
        <f>VLOOKUP(A23,'Tabel uitscheiding'!$B$2:$D$18,2)</f>
        <v>0</v>
      </c>
      <c r="F23" s="16">
        <f>VLOOKUP(A23,'Tabel uitscheiding'!$B$2:$D$18,3)</f>
        <v>0</v>
      </c>
      <c r="G23" s="17">
        <f t="shared" si="0"/>
        <v>0</v>
      </c>
      <c r="H23" s="17">
        <f t="shared" si="1"/>
        <v>0</v>
      </c>
      <c r="I23" s="20"/>
      <c r="AB23" s="58"/>
      <c r="AC23" s="58"/>
      <c r="AD23" s="61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8"/>
      <c r="BC23" s="58"/>
      <c r="BD23" s="58"/>
    </row>
    <row r="24" spans="1:56" ht="16.5" customHeight="1">
      <c r="A24" s="13">
        <v>1</v>
      </c>
      <c r="B24" s="15">
        <v>0</v>
      </c>
      <c r="C24" s="46"/>
      <c r="D24" s="46"/>
      <c r="E24" s="16">
        <f>VLOOKUP(A24,'Tabel uitscheiding'!$B$2:$D$18,2)</f>
        <v>0</v>
      </c>
      <c r="F24" s="16">
        <f>VLOOKUP(A24,'Tabel uitscheiding'!$B$2:$D$18,3)</f>
        <v>0</v>
      </c>
      <c r="G24" s="17">
        <f t="shared" si="0"/>
        <v>0</v>
      </c>
      <c r="H24" s="17">
        <f t="shared" si="1"/>
        <v>0</v>
      </c>
      <c r="I24" s="20"/>
      <c r="X24" s="58"/>
      <c r="Y24" s="87"/>
      <c r="Z24" s="86"/>
      <c r="AA24" s="86"/>
      <c r="AB24" s="58"/>
      <c r="AC24" s="58"/>
      <c r="AD24" s="61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8"/>
      <c r="BC24" s="58"/>
      <c r="BD24" s="58"/>
    </row>
    <row r="25" spans="1:56" ht="16.5" customHeight="1">
      <c r="A25" s="14">
        <v>1</v>
      </c>
      <c r="B25" s="15">
        <v>0</v>
      </c>
      <c r="C25" s="46"/>
      <c r="D25" s="46"/>
      <c r="E25" s="16">
        <f>VLOOKUP(A25,'Tabel uitscheiding'!$B$2:$D$18,2)</f>
        <v>0</v>
      </c>
      <c r="F25" s="16">
        <f>VLOOKUP(A25,'Tabel uitscheiding'!$B$2:$D$18,3)</f>
        <v>0</v>
      </c>
      <c r="G25" s="17">
        <f t="shared" si="0"/>
        <v>0</v>
      </c>
      <c r="H25" s="17">
        <f t="shared" si="1"/>
        <v>0</v>
      </c>
      <c r="X25" s="58"/>
      <c r="Y25" s="61"/>
      <c r="Z25" s="86"/>
      <c r="AA25" s="86"/>
      <c r="AB25" s="58"/>
      <c r="AC25" s="58"/>
      <c r="AD25" s="61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8"/>
      <c r="BC25" s="58"/>
      <c r="BD25" s="58"/>
    </row>
    <row r="26" spans="1:56" ht="16.5" customHeight="1">
      <c r="A26" s="14">
        <v>1</v>
      </c>
      <c r="B26" s="15">
        <v>0</v>
      </c>
      <c r="C26" s="46"/>
      <c r="D26" s="46"/>
      <c r="E26" s="16">
        <f>VLOOKUP(A26,'Tabel uitscheiding'!$B$2:$D$18,2)</f>
        <v>0</v>
      </c>
      <c r="F26" s="16">
        <f>VLOOKUP(A26,'Tabel uitscheiding'!$B$2:$D$18,3)</f>
        <v>0</v>
      </c>
      <c r="G26" s="17">
        <f t="shared" si="0"/>
        <v>0</v>
      </c>
      <c r="H26" s="17">
        <f t="shared" si="1"/>
        <v>0</v>
      </c>
      <c r="X26" s="58"/>
      <c r="Y26" s="87"/>
      <c r="Z26" s="86"/>
      <c r="AA26" s="86"/>
      <c r="AB26" s="58"/>
      <c r="AC26" s="58"/>
      <c r="AD26" s="61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8"/>
      <c r="BC26" s="58"/>
      <c r="BD26" s="58"/>
    </row>
    <row r="27" spans="1:56" ht="16.5" customHeight="1">
      <c r="A27" s="14">
        <v>1</v>
      </c>
      <c r="B27" s="15">
        <v>0</v>
      </c>
      <c r="C27" s="46"/>
      <c r="D27" s="46"/>
      <c r="E27" s="16">
        <f>VLOOKUP(A27,'Tabel uitscheiding'!$B$2:$D$18,2)</f>
        <v>0</v>
      </c>
      <c r="F27" s="16">
        <f>VLOOKUP(A27,'Tabel uitscheiding'!$B$2:$D$18,3)</f>
        <v>0</v>
      </c>
      <c r="G27" s="17">
        <f t="shared" si="0"/>
        <v>0</v>
      </c>
      <c r="H27" s="17">
        <f t="shared" si="1"/>
        <v>0</v>
      </c>
      <c r="X27" s="58"/>
      <c r="Y27" s="61"/>
      <c r="Z27" s="86"/>
      <c r="AA27" s="86"/>
      <c r="AB27" s="58"/>
      <c r="AC27" s="58"/>
      <c r="AD27" s="61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/>
      <c r="BC27" s="58"/>
      <c r="BD27" s="58"/>
    </row>
    <row r="28" spans="1:56" ht="16.5" customHeight="1">
      <c r="A28" s="14">
        <v>1</v>
      </c>
      <c r="B28" s="15">
        <v>0</v>
      </c>
      <c r="C28" s="46"/>
      <c r="D28" s="46"/>
      <c r="E28" s="16">
        <f>VLOOKUP(A28,'Tabel uitscheiding'!$B$2:$D$18,2)</f>
        <v>0</v>
      </c>
      <c r="F28" s="16">
        <f>VLOOKUP(A28,'Tabel uitscheiding'!$B$2:$D$18,3)</f>
        <v>0</v>
      </c>
      <c r="G28" s="17">
        <f t="shared" si="0"/>
        <v>0</v>
      </c>
      <c r="H28" s="17">
        <f t="shared" si="1"/>
        <v>0</v>
      </c>
      <c r="X28" s="58"/>
      <c r="Y28" s="87"/>
      <c r="Z28" s="86"/>
      <c r="AA28" s="86"/>
      <c r="AB28" s="58"/>
      <c r="AC28" s="58"/>
      <c r="AD28" s="61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8"/>
      <c r="BC28" s="58"/>
      <c r="BD28" s="58"/>
    </row>
    <row r="29" spans="1:56" ht="16.5" customHeight="1">
      <c r="A29" s="14">
        <v>1</v>
      </c>
      <c r="B29" s="15">
        <v>0</v>
      </c>
      <c r="C29" s="46"/>
      <c r="D29" s="46"/>
      <c r="E29" s="16">
        <f>VLOOKUP(A29,'Tabel uitscheiding'!$B$2:$D$18,2)</f>
        <v>0</v>
      </c>
      <c r="F29" s="16">
        <f>VLOOKUP(A29,'Tabel uitscheiding'!$B$2:$D$18,3)</f>
        <v>0</v>
      </c>
      <c r="G29" s="17">
        <f t="shared" si="0"/>
        <v>0</v>
      </c>
      <c r="H29" s="17">
        <f t="shared" si="1"/>
        <v>0</v>
      </c>
      <c r="X29" s="58"/>
      <c r="Y29" s="61"/>
      <c r="Z29" s="86"/>
      <c r="AA29" s="86"/>
      <c r="AB29" s="58"/>
      <c r="AC29" s="58"/>
      <c r="AD29" s="61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8"/>
      <c r="BC29" s="58"/>
      <c r="BD29" s="58"/>
    </row>
    <row r="30" spans="1:56" ht="16.5" customHeight="1">
      <c r="A30" s="18">
        <v>1</v>
      </c>
      <c r="B30" s="15">
        <v>0</v>
      </c>
      <c r="C30" s="46"/>
      <c r="D30" s="46"/>
      <c r="E30" s="16">
        <f>VLOOKUP(A30,'Tabel uitscheiding'!$B$2:$D$18,2)</f>
        <v>0</v>
      </c>
      <c r="F30" s="16">
        <f>VLOOKUP(A30,'Tabel uitscheiding'!$B$2:$D$18,3)</f>
        <v>0</v>
      </c>
      <c r="G30" s="17">
        <f t="shared" si="0"/>
        <v>0</v>
      </c>
      <c r="H30" s="17">
        <f t="shared" si="1"/>
        <v>0</v>
      </c>
      <c r="X30" s="58"/>
      <c r="Y30" s="87"/>
      <c r="Z30" s="86"/>
      <c r="AA30" s="86"/>
      <c r="AB30" s="58"/>
      <c r="AC30" s="58"/>
      <c r="AD30" s="61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/>
      <c r="BC30" s="58"/>
      <c r="BD30" s="58"/>
    </row>
    <row r="31" spans="1:56" ht="16.5" customHeight="1">
      <c r="A31" s="13">
        <v>1</v>
      </c>
      <c r="B31" s="15">
        <v>0</v>
      </c>
      <c r="C31" s="46"/>
      <c r="D31" s="46"/>
      <c r="E31" s="16">
        <f>VLOOKUP(A31,'Tabel uitscheiding'!$B$2:$D$18,2)</f>
        <v>0</v>
      </c>
      <c r="F31" s="16">
        <f>VLOOKUP(A31,'Tabel uitscheiding'!$B$2:$D$18,3)</f>
        <v>0</v>
      </c>
      <c r="G31" s="17">
        <f t="shared" si="0"/>
        <v>0</v>
      </c>
      <c r="H31" s="17">
        <f t="shared" si="1"/>
        <v>0</v>
      </c>
      <c r="X31" s="58"/>
      <c r="Y31" s="61"/>
      <c r="Z31" s="86"/>
      <c r="AA31" s="86"/>
      <c r="AB31" s="58"/>
      <c r="AC31" s="58"/>
      <c r="AD31" s="61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8"/>
      <c r="BC31" s="58"/>
      <c r="BD31" s="58"/>
    </row>
    <row r="32" spans="1:56" ht="16.5" customHeight="1">
      <c r="A32" s="13">
        <v>1</v>
      </c>
      <c r="B32" s="15">
        <v>0</v>
      </c>
      <c r="C32" s="46"/>
      <c r="D32" s="46"/>
      <c r="E32" s="16">
        <f>VLOOKUP(A32,'Tabel uitscheiding'!$B$2:$D$18,2)</f>
        <v>0</v>
      </c>
      <c r="F32" s="16">
        <f>VLOOKUP(A32,'Tabel uitscheiding'!$B$2:$D$18,3)</f>
        <v>0</v>
      </c>
      <c r="G32" s="17">
        <f t="shared" si="0"/>
        <v>0</v>
      </c>
      <c r="H32" s="17">
        <f t="shared" si="1"/>
        <v>0</v>
      </c>
      <c r="X32" s="58"/>
      <c r="Y32" s="87"/>
      <c r="Z32" s="86"/>
      <c r="AA32" s="86"/>
      <c r="AB32" s="58"/>
      <c r="AC32" s="58"/>
      <c r="AD32" s="61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8"/>
      <c r="BC32" s="58"/>
      <c r="BD32" s="58"/>
    </row>
    <row r="33" spans="1:56" ht="16.5" customHeight="1">
      <c r="A33" s="14">
        <v>1</v>
      </c>
      <c r="B33" s="15">
        <v>0</v>
      </c>
      <c r="C33" s="46"/>
      <c r="D33" s="46"/>
      <c r="E33" s="16">
        <f>VLOOKUP(A33,'Tabel uitscheiding'!$B$2:$D$18,2)</f>
        <v>0</v>
      </c>
      <c r="F33" s="16">
        <f>VLOOKUP(A33,'Tabel uitscheiding'!$B$2:$D$18,3)</f>
        <v>0</v>
      </c>
      <c r="G33" s="17">
        <f t="shared" si="0"/>
        <v>0</v>
      </c>
      <c r="H33" s="17">
        <f t="shared" si="1"/>
        <v>0</v>
      </c>
      <c r="X33" s="58"/>
      <c r="Y33" s="61"/>
      <c r="Z33" s="86"/>
      <c r="AA33" s="86"/>
      <c r="AB33" s="58"/>
      <c r="AC33" s="58"/>
      <c r="AD33" s="61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/>
      <c r="BC33" s="58"/>
      <c r="BD33" s="58"/>
    </row>
    <row r="34" spans="1:56" ht="16.5" customHeight="1">
      <c r="A34" s="14">
        <v>1</v>
      </c>
      <c r="B34" s="15">
        <v>0</v>
      </c>
      <c r="C34" s="46"/>
      <c r="D34" s="46"/>
      <c r="E34" s="16">
        <f>VLOOKUP(A34,'Tabel uitscheiding'!$B$2:$D$18,2)</f>
        <v>0</v>
      </c>
      <c r="F34" s="16">
        <f>VLOOKUP(A34,'Tabel uitscheiding'!$B$2:$D$18,3)</f>
        <v>0</v>
      </c>
      <c r="G34" s="17">
        <f t="shared" si="0"/>
        <v>0</v>
      </c>
      <c r="H34" s="17">
        <f t="shared" si="1"/>
        <v>0</v>
      </c>
      <c r="X34" s="58"/>
      <c r="Y34" s="87"/>
      <c r="Z34" s="86"/>
      <c r="AA34" s="86"/>
      <c r="AB34" s="58"/>
      <c r="AC34" s="58"/>
      <c r="AD34" s="61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C34" s="58"/>
      <c r="BD34" s="58"/>
    </row>
    <row r="35" spans="1:56" ht="16.5" customHeight="1">
      <c r="A35" s="14"/>
      <c r="B35" s="15"/>
      <c r="C35" s="46"/>
      <c r="D35" s="46"/>
      <c r="E35" s="16"/>
      <c r="F35" s="16"/>
      <c r="G35" s="17"/>
      <c r="H35" s="17"/>
      <c r="X35" s="58"/>
      <c r="Y35" s="61"/>
      <c r="Z35" s="86"/>
      <c r="AA35" s="58"/>
      <c r="AB35" s="58"/>
      <c r="AC35" s="58"/>
      <c r="AD35" s="61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58"/>
      <c r="BD35" s="58"/>
    </row>
    <row r="36" spans="2:56" ht="16.5" customHeight="1">
      <c r="B36" s="16"/>
      <c r="C36" s="16"/>
      <c r="D36" s="16"/>
      <c r="E36" s="17"/>
      <c r="F36" s="17"/>
      <c r="G36" s="16"/>
      <c r="H36" s="16"/>
      <c r="X36" s="58"/>
      <c r="Y36" s="61"/>
      <c r="Z36" s="58"/>
      <c r="AA36" s="58"/>
      <c r="AB36" s="58"/>
      <c r="AC36" s="58"/>
      <c r="AD36" s="61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58"/>
      <c r="BD36" s="58"/>
    </row>
    <row r="37" spans="2:56" ht="12.75">
      <c r="B37" s="16"/>
      <c r="C37" s="16"/>
      <c r="D37" s="16"/>
      <c r="E37" s="17"/>
      <c r="F37" s="17"/>
      <c r="G37" s="16"/>
      <c r="H37" s="16"/>
      <c r="X37" s="58"/>
      <c r="Y37" s="87"/>
      <c r="Z37" s="58"/>
      <c r="AA37" s="58"/>
      <c r="AB37" s="58"/>
      <c r="AC37" s="58"/>
      <c r="AD37" s="61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/>
      <c r="BC37" s="58"/>
      <c r="BD37" s="58"/>
    </row>
    <row r="38" spans="1:56" ht="13.5" customHeight="1" hidden="1" thickBot="1">
      <c r="A38" s="50" t="s">
        <v>13</v>
      </c>
      <c r="B38" s="6"/>
      <c r="C38" s="6"/>
      <c r="D38" s="6"/>
      <c r="E38" s="6"/>
      <c r="F38" s="17"/>
      <c r="G38" s="16"/>
      <c r="H38" s="16"/>
      <c r="X38" s="58"/>
      <c r="Y38" s="61"/>
      <c r="Z38" s="58"/>
      <c r="AA38" s="58"/>
      <c r="AB38" s="58"/>
      <c r="AC38" s="58"/>
      <c r="AD38" s="61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/>
      <c r="BC38" s="58"/>
      <c r="BD38" s="58"/>
    </row>
    <row r="39" spans="1:56" ht="12.75" customHeight="1" hidden="1">
      <c r="A39" s="53" t="s">
        <v>15</v>
      </c>
      <c r="B39" s="6"/>
      <c r="C39" s="6"/>
      <c r="D39" s="6"/>
      <c r="E39" s="6"/>
      <c r="F39" s="17"/>
      <c r="G39" s="16"/>
      <c r="H39" s="16"/>
      <c r="X39" s="58"/>
      <c r="Y39" s="87"/>
      <c r="Z39" s="58"/>
      <c r="AA39" s="9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</row>
    <row r="40" spans="1:56" ht="12.75" customHeight="1" hidden="1">
      <c r="A40" s="56" t="s">
        <v>17</v>
      </c>
      <c r="B40" s="6"/>
      <c r="C40" s="6"/>
      <c r="D40" s="6"/>
      <c r="E40" s="6"/>
      <c r="F40" s="17"/>
      <c r="G40" s="16"/>
      <c r="H40" s="16"/>
      <c r="X40" s="58"/>
      <c r="Y40" s="61"/>
      <c r="Z40" s="58"/>
      <c r="AA40" s="9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</row>
    <row r="41" spans="1:56" ht="12.75" customHeight="1" hidden="1">
      <c r="A41" s="56" t="s">
        <v>19</v>
      </c>
      <c r="B41" s="21" t="e">
        <f>IF(#REF!&gt;#REF!,"productieve kan nooit groter zijn dan totale graslandopp.","")</f>
        <v>#REF!</v>
      </c>
      <c r="C41" s="21"/>
      <c r="D41" s="21"/>
      <c r="F41" s="17"/>
      <c r="G41" s="16"/>
      <c r="H41" s="16"/>
      <c r="X41" s="58"/>
      <c r="Y41" s="87"/>
      <c r="Z41" s="58"/>
      <c r="AA41" s="9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</row>
    <row r="42" spans="1:56" ht="12.75" customHeight="1" hidden="1">
      <c r="A42" s="55" t="s">
        <v>21</v>
      </c>
      <c r="F42" s="17"/>
      <c r="G42" s="16"/>
      <c r="H42" s="16"/>
      <c r="X42" s="58"/>
      <c r="Y42" s="61"/>
      <c r="Z42" s="58"/>
      <c r="AA42" s="9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</row>
    <row r="43" spans="1:56" ht="12.75" customHeight="1" hidden="1">
      <c r="A43" s="55" t="s">
        <v>23</v>
      </c>
      <c r="X43" s="58"/>
      <c r="Y43" s="87"/>
      <c r="Z43" s="58"/>
      <c r="AA43" s="9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</row>
    <row r="44" spans="1:56" ht="13.5" customHeight="1" hidden="1" thickBot="1">
      <c r="A44" s="55" t="s">
        <v>25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X44" s="58"/>
      <c r="Y44" s="61"/>
      <c r="Z44" s="58"/>
      <c r="AA44" s="9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</row>
    <row r="45" spans="1:56" ht="13.5" customHeight="1" hidden="1" thickBot="1">
      <c r="A45" s="55" t="s">
        <v>27</v>
      </c>
      <c r="B45" s="118" t="s">
        <v>28</v>
      </c>
      <c r="C45" s="119"/>
      <c r="D45" s="119"/>
      <c r="E45" s="12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X45" s="58"/>
      <c r="Y45" s="87"/>
      <c r="Z45" s="58"/>
      <c r="AA45" s="9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</row>
    <row r="46" spans="1:56" ht="13.5" customHeight="1" hidden="1" thickBot="1">
      <c r="A46" s="52" t="s">
        <v>30</v>
      </c>
      <c r="B46" s="22" t="s">
        <v>1</v>
      </c>
      <c r="C46" s="41"/>
      <c r="D46" s="41"/>
      <c r="E46" s="23" t="s"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X46" s="58"/>
      <c r="Y46" s="61"/>
      <c r="Z46" s="58"/>
      <c r="AA46" s="9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</row>
    <row r="47" spans="1:64" s="6" customFormat="1" ht="12.75" customHeight="1" hidden="1">
      <c r="A47" s="53" t="s">
        <v>31</v>
      </c>
      <c r="B47" s="24" t="e">
        <f>IF(AND(#REF!&gt;3,#REF!&lt;&gt;" "),2,"")</f>
        <v>#REF!</v>
      </c>
      <c r="C47" s="42"/>
      <c r="D47" s="42"/>
      <c r="E47" s="25" t="e">
        <f>IF(AND(#REF!&gt;3,#REF!&lt;&gt;" "),8,"")</f>
        <v>#REF!</v>
      </c>
      <c r="X47" s="58"/>
      <c r="Y47" s="87"/>
      <c r="Z47" s="58"/>
      <c r="AA47" s="9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2"/>
      <c r="BF47" s="2"/>
      <c r="BG47" s="2"/>
      <c r="BH47" s="2"/>
      <c r="BI47" s="2"/>
      <c r="BJ47" s="2"/>
      <c r="BK47" s="2"/>
      <c r="BL47" s="2"/>
    </row>
    <row r="48" spans="1:64" s="6" customFormat="1" ht="13.5" customHeight="1" hidden="1" thickBot="1">
      <c r="A48" s="52" t="s">
        <v>32</v>
      </c>
      <c r="B48" s="26" t="e">
        <f>IF(#REF!&lt;0.45,(1-(100*#REF!/45))*8,"")</f>
        <v>#REF!</v>
      </c>
      <c r="C48" s="43"/>
      <c r="D48" s="43"/>
      <c r="E48" s="27" t="e">
        <f>IF(#REF!&lt;0.45,(1-(100*#REF!/45))*20,"")</f>
        <v>#REF!</v>
      </c>
      <c r="X48" s="58"/>
      <c r="Y48" s="61"/>
      <c r="Z48" s="58"/>
      <c r="AA48" s="9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2"/>
      <c r="BF48" s="2"/>
      <c r="BG48" s="2"/>
      <c r="BH48" s="2"/>
      <c r="BI48" s="2"/>
      <c r="BJ48" s="2"/>
      <c r="BK48" s="2"/>
      <c r="BL48" s="2"/>
    </row>
    <row r="49" spans="1:64" s="6" customFormat="1" ht="13.5" customHeight="1" hidden="1" thickBot="1">
      <c r="A49" s="54" t="s">
        <v>33</v>
      </c>
      <c r="B49" s="28" t="e">
        <f>MAX(B48,B47)</f>
        <v>#REF!</v>
      </c>
      <c r="C49" s="28"/>
      <c r="D49" s="28"/>
      <c r="E49" s="28" t="e">
        <f>MAX(E48,E47)</f>
        <v>#REF!</v>
      </c>
      <c r="X49" s="58"/>
      <c r="Y49" s="87"/>
      <c r="Z49" s="58"/>
      <c r="AA49" s="9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2"/>
      <c r="BF49" s="2"/>
      <c r="BG49" s="2"/>
      <c r="BH49" s="2"/>
      <c r="BI49" s="2"/>
      <c r="BJ49" s="2"/>
      <c r="BK49" s="2"/>
      <c r="BL49" s="2"/>
    </row>
    <row r="50" spans="1:64" s="6" customFormat="1" ht="12.75" hidden="1">
      <c r="A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X50" s="58"/>
      <c r="Y50" s="61"/>
      <c r="Z50" s="58"/>
      <c r="AA50" s="9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2"/>
      <c r="BF50" s="2"/>
      <c r="BG50" s="2"/>
      <c r="BH50" s="2"/>
      <c r="BI50" s="2"/>
      <c r="BJ50" s="2"/>
      <c r="BK50" s="2"/>
      <c r="BL50" s="2"/>
    </row>
    <row r="51" spans="1:64" s="6" customFormat="1" ht="13.5" customHeight="1" hidden="1" thickBot="1">
      <c r="A51" s="115" t="s">
        <v>34</v>
      </c>
      <c r="B51" s="51"/>
      <c r="C51" s="44"/>
      <c r="D51" s="4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X51" s="58"/>
      <c r="Y51" s="87"/>
      <c r="Z51" s="58"/>
      <c r="AA51" s="9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2"/>
      <c r="BF51" s="2"/>
      <c r="BG51" s="2"/>
      <c r="BH51" s="2"/>
      <c r="BI51" s="2"/>
      <c r="BJ51" s="2"/>
      <c r="BK51" s="2"/>
      <c r="BL51" s="2"/>
    </row>
    <row r="52" spans="1:56" s="6" customFormat="1" ht="13.5" customHeight="1" hidden="1" thickBot="1">
      <c r="A52" s="116"/>
      <c r="B52" s="29" t="s">
        <v>2</v>
      </c>
      <c r="C52" s="45"/>
      <c r="D52" s="4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X52" s="58"/>
      <c r="Y52" s="61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7"/>
      <c r="BC52" s="57"/>
      <c r="BD52" s="57"/>
    </row>
    <row r="53" spans="1:64" ht="12.75" hidden="1">
      <c r="A53" s="30" t="s">
        <v>18</v>
      </c>
      <c r="B53" s="36"/>
      <c r="C53" s="49"/>
      <c r="D53" s="49"/>
      <c r="X53" s="58"/>
      <c r="Y53" s="87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7"/>
      <c r="BC53" s="57"/>
      <c r="BD53" s="57"/>
      <c r="BE53" s="6"/>
      <c r="BF53" s="6"/>
      <c r="BG53" s="6"/>
      <c r="BH53" s="6"/>
      <c r="BI53" s="6"/>
      <c r="BJ53" s="6"/>
      <c r="BK53" s="6"/>
      <c r="BL53" s="6"/>
    </row>
    <row r="54" spans="1:64" ht="12.75" customHeight="1" hidden="1">
      <c r="A54" s="31" t="s">
        <v>20</v>
      </c>
      <c r="B54" s="37"/>
      <c r="C54" s="49"/>
      <c r="D54" s="49"/>
      <c r="X54" s="58"/>
      <c r="Y54" s="61"/>
      <c r="Z54" s="58"/>
      <c r="AA54" s="9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7"/>
      <c r="BC54" s="57"/>
      <c r="BD54" s="57"/>
      <c r="BE54" s="6"/>
      <c r="BF54" s="6"/>
      <c r="BG54" s="6"/>
      <c r="BH54" s="6"/>
      <c r="BI54" s="6"/>
      <c r="BJ54" s="6"/>
      <c r="BK54" s="6"/>
      <c r="BL54" s="6"/>
    </row>
    <row r="55" spans="1:64" ht="12.75" customHeight="1" hidden="1">
      <c r="A55" s="31" t="s">
        <v>22</v>
      </c>
      <c r="B55" s="37"/>
      <c r="C55" s="49"/>
      <c r="D55" s="49"/>
      <c r="X55" s="58"/>
      <c r="Y55" s="87"/>
      <c r="Z55" s="58"/>
      <c r="AA55" s="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7"/>
      <c r="BC55" s="57"/>
      <c r="BD55" s="57"/>
      <c r="BE55" s="6"/>
      <c r="BF55" s="6"/>
      <c r="BG55" s="6"/>
      <c r="BH55" s="6"/>
      <c r="BI55" s="6"/>
      <c r="BJ55" s="6"/>
      <c r="BK55" s="6"/>
      <c r="BL55" s="6"/>
    </row>
    <row r="56" spans="1:64" ht="12.75" customHeight="1" hidden="1">
      <c r="A56" s="31" t="s">
        <v>24</v>
      </c>
      <c r="B56" s="37"/>
      <c r="C56" s="49"/>
      <c r="D56" s="49"/>
      <c r="X56" s="58"/>
      <c r="Y56" s="61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7"/>
      <c r="BC56" s="57"/>
      <c r="BD56" s="57"/>
      <c r="BE56" s="6"/>
      <c r="BF56" s="6"/>
      <c r="BG56" s="6"/>
      <c r="BH56" s="6"/>
      <c r="BI56" s="6"/>
      <c r="BJ56" s="6"/>
      <c r="BK56" s="6"/>
      <c r="BL56" s="6"/>
    </row>
    <row r="57" spans="1:64" ht="12.75" hidden="1">
      <c r="A57" s="31" t="s">
        <v>26</v>
      </c>
      <c r="B57" s="37"/>
      <c r="C57" s="49"/>
      <c r="D57" s="49"/>
      <c r="X57" s="58"/>
      <c r="Y57" s="87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7"/>
      <c r="BC57" s="57"/>
      <c r="BD57" s="57"/>
      <c r="BE57" s="6"/>
      <c r="BF57" s="6"/>
      <c r="BG57" s="6"/>
      <c r="BH57" s="6"/>
      <c r="BI57" s="6"/>
      <c r="BJ57" s="6"/>
      <c r="BK57" s="6"/>
      <c r="BL57" s="6"/>
    </row>
    <row r="58" spans="1:56" ht="13.5" hidden="1" thickBot="1">
      <c r="A58" s="32" t="s">
        <v>29</v>
      </c>
      <c r="B58" s="38"/>
      <c r="C58" s="49"/>
      <c r="D58" s="49"/>
      <c r="X58" s="58"/>
      <c r="Y58" s="61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</row>
    <row r="59" spans="6:56" ht="12.75">
      <c r="F59" s="17"/>
      <c r="G59" s="16"/>
      <c r="H59" s="16"/>
      <c r="X59" s="58"/>
      <c r="Y59" s="87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</row>
    <row r="60" spans="1:56" ht="12.75">
      <c r="A60" s="33"/>
      <c r="B60" s="34"/>
      <c r="C60" s="34"/>
      <c r="D60" s="34"/>
      <c r="E60" s="35"/>
      <c r="F60" s="35"/>
      <c r="G60" s="34"/>
      <c r="H60" s="34"/>
      <c r="X60" s="58"/>
      <c r="Y60" s="61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</row>
    <row r="61" spans="24:56" ht="12.75">
      <c r="X61" s="58"/>
      <c r="Y61" s="87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</row>
    <row r="62" spans="24:56" ht="12.75">
      <c r="X62" s="58"/>
      <c r="Y62" s="61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</row>
    <row r="63" spans="24:56" ht="12.75">
      <c r="X63" s="58"/>
      <c r="Y63" s="87"/>
      <c r="Z63" s="58"/>
      <c r="AA63" s="9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</row>
    <row r="64" spans="24:56" ht="12.75">
      <c r="X64" s="58"/>
      <c r="Y64" s="61"/>
      <c r="Z64" s="58"/>
      <c r="AA64" s="9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24:56" ht="12.75">
      <c r="X65" s="58"/>
      <c r="Y65" s="87"/>
      <c r="Z65" s="58"/>
      <c r="AA65" s="9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</row>
    <row r="66" spans="24:56" ht="12.75">
      <c r="X66" s="58"/>
      <c r="Y66" s="61"/>
      <c r="Z66" s="58"/>
      <c r="AA66" s="9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</row>
    <row r="67" spans="24:56" ht="12.75">
      <c r="X67" s="58"/>
      <c r="Y67" s="58"/>
      <c r="Z67" s="58"/>
      <c r="AA67" s="9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</row>
    <row r="68" spans="24:56" ht="13.5" customHeight="1">
      <c r="X68" s="82"/>
      <c r="Y68" s="60"/>
      <c r="Z68" s="83"/>
      <c r="AA68" s="9"/>
      <c r="AB68" s="58"/>
      <c r="AC68" s="58"/>
      <c r="AD68" s="58"/>
      <c r="AE68" s="62"/>
      <c r="AF68" s="117"/>
      <c r="AG68" s="117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</row>
    <row r="69" spans="24:56" ht="13.5" customHeight="1">
      <c r="X69" s="58"/>
      <c r="Y69" s="57"/>
      <c r="Z69" s="57"/>
      <c r="AA69" s="9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</row>
    <row r="70" spans="24:56" ht="12.75">
      <c r="X70" s="58"/>
      <c r="Y70" s="57"/>
      <c r="Z70" s="57"/>
      <c r="AA70" s="9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</row>
    <row r="71" spans="24:56" ht="12.75">
      <c r="X71" s="58"/>
      <c r="Y71" s="57"/>
      <c r="Z71" s="57"/>
      <c r="AA71" s="9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</row>
    <row r="72" spans="24:56" ht="12.75">
      <c r="X72" s="58"/>
      <c r="Y72" s="57"/>
      <c r="Z72" s="57"/>
      <c r="AA72" s="9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</row>
    <row r="73" spans="24:56" ht="12.75">
      <c r="X73" s="58"/>
      <c r="Y73" s="57"/>
      <c r="Z73" s="57"/>
      <c r="AA73" s="9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</row>
    <row r="74" spans="24:56" ht="12.75">
      <c r="X74" s="58"/>
      <c r="Y74" s="57"/>
      <c r="Z74" s="57"/>
      <c r="AA74" s="9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</row>
    <row r="75" spans="24:56" ht="12.75">
      <c r="X75" s="9"/>
      <c r="Y75" s="84"/>
      <c r="Z75" s="9"/>
      <c r="AA75" s="9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</row>
    <row r="76" spans="24:56" ht="12.75">
      <c r="X76" s="84"/>
      <c r="Y76" s="84"/>
      <c r="Z76" s="9"/>
      <c r="AA76" s="9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</row>
    <row r="77" spans="24:56" ht="12.75">
      <c r="X77" s="84"/>
      <c r="Y77" s="84"/>
      <c r="Z77" s="9"/>
      <c r="AA77" s="9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</row>
    <row r="78" spans="24:56" ht="12.75">
      <c r="X78" s="9"/>
      <c r="Y78" s="84"/>
      <c r="Z78" s="9"/>
      <c r="AA78" s="9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</row>
    <row r="79" spans="24:56" ht="12.75">
      <c r="X79" s="84"/>
      <c r="Y79" s="84"/>
      <c r="Z79" s="9"/>
      <c r="AA79" s="9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</row>
    <row r="80" spans="24:56" ht="13.5" customHeight="1">
      <c r="X80" s="84"/>
      <c r="Y80" s="84"/>
      <c r="Z80" s="9"/>
      <c r="AA80" s="9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</row>
    <row r="81" spans="24:56" ht="12.75">
      <c r="X81" s="9"/>
      <c r="Y81" s="84"/>
      <c r="Z81" s="9"/>
      <c r="AA81" s="9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</row>
    <row r="82" spans="24:56" ht="12.75">
      <c r="X82" s="84"/>
      <c r="Y82" s="84"/>
      <c r="Z82" s="9"/>
      <c r="AA82" s="9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</row>
    <row r="83" spans="9:56" ht="12.75">
      <c r="I83" s="39"/>
      <c r="J83" s="39"/>
      <c r="X83" s="84"/>
      <c r="Y83" s="84"/>
      <c r="Z83" s="9"/>
      <c r="AA83" s="9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</row>
    <row r="84" spans="9:56" ht="12.75">
      <c r="I84" s="40"/>
      <c r="J84" s="40"/>
      <c r="K84" s="40"/>
      <c r="L84" s="40"/>
      <c r="M84" s="40"/>
      <c r="N84" s="40"/>
      <c r="O84" s="40"/>
      <c r="P84" s="40"/>
      <c r="X84" s="9"/>
      <c r="Y84" s="84"/>
      <c r="Z84" s="9"/>
      <c r="AA84" s="9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</row>
    <row r="85" spans="9:56" ht="12.75"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X85" s="84"/>
      <c r="Y85" s="84"/>
      <c r="Z85" s="9"/>
      <c r="AA85" s="9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</row>
    <row r="86" spans="9:252" ht="12.75"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X86" s="84"/>
      <c r="Y86" s="84"/>
      <c r="Z86" s="9"/>
      <c r="AA86" s="9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</row>
    <row r="87" spans="1:64" s="40" customFormat="1" ht="13.5" customHeight="1">
      <c r="A87" s="2"/>
      <c r="B87" s="2"/>
      <c r="C87" s="2"/>
      <c r="D87" s="2"/>
      <c r="E87" s="2"/>
      <c r="F87" s="2"/>
      <c r="G87" s="2"/>
      <c r="H87" s="2"/>
      <c r="X87" s="9"/>
      <c r="Y87" s="84"/>
      <c r="Z87" s="9"/>
      <c r="AA87" s="9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2"/>
      <c r="BF87" s="2"/>
      <c r="BG87" s="2"/>
      <c r="BH87" s="2"/>
      <c r="BI87" s="2"/>
      <c r="BJ87" s="2"/>
      <c r="BK87" s="2"/>
      <c r="BL87" s="2"/>
    </row>
    <row r="88" spans="1:64" s="40" customFormat="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X88" s="84"/>
      <c r="Y88" s="84"/>
      <c r="Z88" s="9"/>
      <c r="AA88" s="9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2"/>
      <c r="BF88" s="2"/>
      <c r="BG88" s="2"/>
      <c r="BH88" s="2"/>
      <c r="BI88" s="2"/>
      <c r="BJ88" s="2"/>
      <c r="BK88" s="2"/>
      <c r="BL88" s="2"/>
    </row>
    <row r="89" spans="1:64" s="40" customFormat="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X89" s="84"/>
      <c r="Y89" s="84"/>
      <c r="Z89" s="9"/>
      <c r="AA89" s="9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2"/>
      <c r="BF89" s="2"/>
      <c r="BG89" s="2"/>
      <c r="BH89" s="2"/>
      <c r="BI89" s="2"/>
      <c r="BJ89" s="2"/>
      <c r="BK89" s="2"/>
      <c r="BL89" s="2"/>
    </row>
    <row r="90" spans="1:252" s="40" customFormat="1" ht="13.5" customHeight="1">
      <c r="A90" s="2"/>
      <c r="B90" s="2"/>
      <c r="C90" s="2"/>
      <c r="D90" s="2"/>
      <c r="E90" s="2"/>
      <c r="F90" s="2"/>
      <c r="G90" s="2"/>
      <c r="H90" s="2"/>
      <c r="Q90" s="2"/>
      <c r="R90" s="2"/>
      <c r="S90" s="2"/>
      <c r="T90" s="2"/>
      <c r="X90" s="9"/>
      <c r="Y90" s="84"/>
      <c r="Z90" s="9"/>
      <c r="AA90" s="85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spans="9:64" ht="13.5" customHeight="1"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X91" s="84"/>
      <c r="Y91" s="84"/>
      <c r="Z91" s="85"/>
      <c r="AA91" s="85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40"/>
      <c r="BF91" s="40"/>
      <c r="BG91" s="40"/>
      <c r="BH91" s="40"/>
      <c r="BI91" s="40"/>
      <c r="BJ91" s="40"/>
      <c r="BK91" s="40"/>
      <c r="BL91" s="40"/>
    </row>
    <row r="92" spans="9:252" ht="13.5" customHeight="1"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X92" s="84"/>
      <c r="Y92" s="84"/>
      <c r="Z92" s="85"/>
      <c r="AA92" s="85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</row>
    <row r="93" spans="1:56" s="40" customFormat="1" ht="13.5" customHeight="1">
      <c r="A93" s="2"/>
      <c r="B93" s="2"/>
      <c r="C93" s="2"/>
      <c r="D93" s="2"/>
      <c r="E93" s="2"/>
      <c r="F93" s="2"/>
      <c r="G93" s="2"/>
      <c r="H93" s="2"/>
      <c r="X93" s="9"/>
      <c r="Y93" s="84"/>
      <c r="Z93" s="85"/>
      <c r="AA93" s="85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</row>
    <row r="94" spans="1:56" s="40" customFormat="1" ht="13.5" customHeight="1">
      <c r="A94" s="2"/>
      <c r="B94" s="2"/>
      <c r="C94" s="2"/>
      <c r="D94" s="2"/>
      <c r="E94" s="2"/>
      <c r="F94" s="2"/>
      <c r="G94" s="2"/>
      <c r="H94" s="2"/>
      <c r="I94" s="6"/>
      <c r="J94" s="6"/>
      <c r="K94" s="6"/>
      <c r="L94" s="6"/>
      <c r="M94" s="6"/>
      <c r="N94" s="6"/>
      <c r="O94" s="6"/>
      <c r="P94" s="6"/>
      <c r="X94" s="84"/>
      <c r="Y94" s="84"/>
      <c r="Z94" s="85"/>
      <c r="AA94" s="9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</row>
    <row r="95" spans="1:64" s="40" customFormat="1" ht="13.5" customHeight="1">
      <c r="A95" s="2"/>
      <c r="B95" s="2"/>
      <c r="C95" s="2"/>
      <c r="D95" s="2"/>
      <c r="E95" s="2"/>
      <c r="F95" s="2"/>
      <c r="G95" s="2"/>
      <c r="H95" s="2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  <c r="X95" s="84"/>
      <c r="Y95" s="84"/>
      <c r="Z95" s="9"/>
      <c r="AA95" s="9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2"/>
      <c r="BF95" s="2"/>
      <c r="BG95" s="2"/>
      <c r="BH95" s="2"/>
      <c r="BI95" s="2"/>
      <c r="BJ95" s="2"/>
      <c r="BK95" s="2"/>
      <c r="BL95" s="2"/>
    </row>
    <row r="96" spans="1:252" s="40" customFormat="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"/>
      <c r="R96" s="5"/>
      <c r="S96" s="5"/>
      <c r="T96" s="5"/>
      <c r="X96" s="9"/>
      <c r="Y96" s="84"/>
      <c r="Z96" s="9"/>
      <c r="AA96" s="85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2"/>
      <c r="BF96" s="2"/>
      <c r="BG96" s="2"/>
      <c r="BH96" s="2"/>
      <c r="BI96" s="2"/>
      <c r="BJ96" s="2"/>
      <c r="BK96" s="2"/>
      <c r="BL96" s="2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s="6" customFormat="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X97" s="84"/>
      <c r="Y97" s="84"/>
      <c r="Z97" s="85"/>
      <c r="AA97" s="85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40"/>
      <c r="BF97" s="40"/>
      <c r="BG97" s="40"/>
      <c r="BH97" s="40"/>
      <c r="BI97" s="40"/>
      <c r="BJ97" s="40"/>
      <c r="BK97" s="40"/>
      <c r="BL97" s="40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5" customFormat="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X98" s="84"/>
      <c r="Y98" s="84"/>
      <c r="Z98" s="85"/>
      <c r="AA98" s="85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40"/>
      <c r="BF98" s="40"/>
      <c r="BG98" s="40"/>
      <c r="BH98" s="40"/>
      <c r="BI98" s="40"/>
      <c r="BJ98" s="40"/>
      <c r="BK98" s="40"/>
      <c r="BL98" s="40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24:64" ht="12.75">
      <c r="X99" s="9"/>
      <c r="Y99" s="84"/>
      <c r="Z99" s="85"/>
      <c r="AA99" s="9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40"/>
      <c r="BF99" s="40"/>
      <c r="BG99" s="40"/>
      <c r="BH99" s="40"/>
      <c r="BI99" s="40"/>
      <c r="BJ99" s="40"/>
      <c r="BK99" s="40"/>
      <c r="BL99" s="40"/>
    </row>
    <row r="100" spans="24:56" ht="12.75">
      <c r="X100" s="9"/>
      <c r="Y100" s="9"/>
      <c r="Z100" s="9"/>
      <c r="AA100" s="9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</row>
    <row r="101" spans="24:56" ht="12.75">
      <c r="X101" s="9"/>
      <c r="Y101" s="9"/>
      <c r="Z101" s="9"/>
      <c r="AA101" s="9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</row>
    <row r="102" spans="24:56" ht="12.75">
      <c r="X102" s="9"/>
      <c r="Y102" s="9"/>
      <c r="Z102" s="9"/>
      <c r="AA102" s="9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</row>
    <row r="103" spans="24:56" ht="12.75">
      <c r="X103" s="9"/>
      <c r="Y103" s="9"/>
      <c r="Z103" s="9"/>
      <c r="AA103" s="9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</row>
    <row r="104" spans="24:56" ht="12.75">
      <c r="X104" s="9"/>
      <c r="Y104" s="9"/>
      <c r="Z104" s="9"/>
      <c r="AA104" s="9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</row>
    <row r="105" spans="24:56" ht="12.75">
      <c r="X105" s="9"/>
      <c r="Y105" s="9"/>
      <c r="Z105" s="9"/>
      <c r="AA105" s="9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</row>
    <row r="106" spans="24:56" ht="12.75">
      <c r="X106" s="9"/>
      <c r="Y106" s="9"/>
      <c r="Z106" s="9"/>
      <c r="AA106" s="9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</row>
    <row r="107" spans="24:56" ht="12.75">
      <c r="X107" s="9"/>
      <c r="Y107" s="9"/>
      <c r="Z107" s="9"/>
      <c r="AA107" s="9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</row>
    <row r="108" spans="24:56" ht="12.75">
      <c r="X108" s="9"/>
      <c r="Y108" s="9"/>
      <c r="Z108" s="9"/>
      <c r="AA108" s="9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</row>
    <row r="109" spans="24:56" ht="12.75">
      <c r="X109" s="9"/>
      <c r="Y109" s="9"/>
      <c r="Z109" s="9"/>
      <c r="AA109" s="9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</row>
    <row r="110" spans="24:56" ht="12.75">
      <c r="X110" s="9"/>
      <c r="Y110" s="9"/>
      <c r="Z110" s="9"/>
      <c r="AA110" s="9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</row>
    <row r="111" spans="24:56" ht="12.75">
      <c r="X111" s="9"/>
      <c r="Y111" s="9"/>
      <c r="Z111" s="9"/>
      <c r="AA111" s="9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</row>
    <row r="112" spans="24:56" ht="12.75">
      <c r="X112" s="9"/>
      <c r="Y112" s="9"/>
      <c r="Z112" s="9"/>
      <c r="AA112" s="9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</row>
    <row r="113" spans="24:56" ht="12.75">
      <c r="X113" s="9"/>
      <c r="Y113" s="9"/>
      <c r="Z113" s="9"/>
      <c r="AA113" s="9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</row>
    <row r="114" spans="24:56" ht="12.75">
      <c r="X114" s="9"/>
      <c r="Y114" s="9"/>
      <c r="Z114" s="9"/>
      <c r="AA114" s="9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</row>
    <row r="115" spans="24:56" ht="12.75">
      <c r="X115" s="9"/>
      <c r="Y115" s="9"/>
      <c r="Z115" s="9"/>
      <c r="AA115" s="9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</row>
    <row r="116" spans="24:56" ht="12.75">
      <c r="X116" s="9"/>
      <c r="Y116" s="9"/>
      <c r="Z116" s="9"/>
      <c r="AA116" s="9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</row>
    <row r="117" spans="24:56" ht="12.75">
      <c r="X117" s="9"/>
      <c r="Y117" s="9"/>
      <c r="Z117" s="9"/>
      <c r="AA117" s="9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</row>
    <row r="118" spans="24:56" ht="12.75">
      <c r="X118" s="9"/>
      <c r="Y118" s="9"/>
      <c r="Z118" s="9"/>
      <c r="AA118" s="9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</row>
    <row r="119" spans="24:56" ht="12.75">
      <c r="X119" s="9"/>
      <c r="Y119" s="9"/>
      <c r="Z119" s="9"/>
      <c r="AA119" s="9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</row>
    <row r="120" spans="24:56" ht="12.75">
      <c r="X120" s="9"/>
      <c r="Y120" s="9"/>
      <c r="Z120" s="9"/>
      <c r="AA120" s="9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</row>
    <row r="121" spans="24:56" ht="12.75">
      <c r="X121" s="9"/>
      <c r="Y121" s="9"/>
      <c r="Z121" s="9"/>
      <c r="AA121" s="9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</row>
    <row r="122" spans="24:56" ht="12.75">
      <c r="X122" s="9"/>
      <c r="Y122" s="9"/>
      <c r="Z122" s="9"/>
      <c r="AA122" s="9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</row>
    <row r="123" spans="24:56" ht="12.75">
      <c r="X123" s="9"/>
      <c r="Y123" s="9"/>
      <c r="Z123" s="9"/>
      <c r="AA123" s="9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</row>
    <row r="124" spans="24:56" ht="12.75">
      <c r="X124" s="9"/>
      <c r="Y124" s="9"/>
      <c r="Z124" s="9"/>
      <c r="AA124" s="9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</row>
    <row r="125" spans="24:56" ht="12.75">
      <c r="X125" s="9"/>
      <c r="Y125" s="9"/>
      <c r="Z125" s="9"/>
      <c r="AA125" s="9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</row>
    <row r="126" spans="24:56" ht="12.75">
      <c r="X126" s="9"/>
      <c r="Y126" s="9"/>
      <c r="Z126" s="9"/>
      <c r="AA126" s="9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</row>
    <row r="127" spans="24:56" ht="12.75">
      <c r="X127" s="9"/>
      <c r="Y127" s="9"/>
      <c r="Z127" s="9"/>
      <c r="AA127" s="9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</row>
    <row r="128" spans="24:56" ht="12.75">
      <c r="X128" s="9"/>
      <c r="Y128" s="9"/>
      <c r="Z128" s="9"/>
      <c r="AA128" s="9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</row>
    <row r="129" spans="24:56" ht="12.75">
      <c r="X129" s="9"/>
      <c r="Y129" s="9"/>
      <c r="Z129" s="9"/>
      <c r="AA129" s="9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</row>
    <row r="130" spans="24:56" ht="12.75">
      <c r="X130" s="9"/>
      <c r="Y130" s="9"/>
      <c r="Z130" s="9"/>
      <c r="AA130" s="9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</row>
    <row r="131" spans="24:56" ht="12.75">
      <c r="X131" s="9"/>
      <c r="Y131" s="9"/>
      <c r="Z131" s="9"/>
      <c r="AA131" s="9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</row>
    <row r="132" spans="24:56" ht="12.75">
      <c r="X132" s="9"/>
      <c r="Y132" s="9"/>
      <c r="Z132" s="9"/>
      <c r="AA132" s="9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</row>
    <row r="133" spans="24:56" ht="12.75">
      <c r="X133" s="9"/>
      <c r="Y133" s="9"/>
      <c r="Z133" s="9"/>
      <c r="AA133" s="9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</row>
    <row r="134" spans="24:56" ht="12.75">
      <c r="X134" s="9"/>
      <c r="Y134" s="9"/>
      <c r="Z134" s="9"/>
      <c r="AA134" s="9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</row>
    <row r="135" spans="24:56" ht="12.75">
      <c r="X135" s="9"/>
      <c r="Y135" s="9"/>
      <c r="Z135" s="9"/>
      <c r="AA135" s="9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</row>
    <row r="136" spans="24:56" ht="12.75">
      <c r="X136" s="9"/>
      <c r="Y136" s="9"/>
      <c r="Z136" s="9"/>
      <c r="AA136" s="9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</row>
    <row r="137" spans="24:56" ht="12.75">
      <c r="X137" s="9"/>
      <c r="Y137" s="9"/>
      <c r="Z137" s="9"/>
      <c r="AA137" s="9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</row>
    <row r="138" spans="24:56" ht="12.75">
      <c r="X138" s="9"/>
      <c r="Y138" s="9"/>
      <c r="Z138" s="9"/>
      <c r="AA138" s="9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</row>
    <row r="139" spans="24:56" ht="12.75">
      <c r="X139" s="9"/>
      <c r="Y139" s="9"/>
      <c r="Z139" s="9"/>
      <c r="AA139" s="9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</row>
    <row r="140" spans="24:56" ht="12.75">
      <c r="X140" s="9"/>
      <c r="Y140" s="9"/>
      <c r="Z140" s="9"/>
      <c r="AA140" s="9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</row>
    <row r="141" spans="24:56" ht="12.75">
      <c r="X141" s="9"/>
      <c r="Y141" s="9"/>
      <c r="Z141" s="9"/>
      <c r="AA141" s="9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</row>
    <row r="142" spans="24:56" ht="12.75">
      <c r="X142" s="9"/>
      <c r="Y142" s="9"/>
      <c r="Z142" s="9"/>
      <c r="AA142" s="9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</row>
    <row r="143" spans="24:56" ht="12.75">
      <c r="X143" s="9"/>
      <c r="Y143" s="9"/>
      <c r="Z143" s="9"/>
      <c r="AA143" s="9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</row>
    <row r="144" spans="24:27" ht="12.75">
      <c r="X144" s="9"/>
      <c r="Y144" s="9"/>
      <c r="Z144" s="9"/>
      <c r="AA144" s="9"/>
    </row>
    <row r="145" spans="24:27" ht="12.75">
      <c r="X145" s="9"/>
      <c r="Y145" s="9"/>
      <c r="Z145" s="9"/>
      <c r="AA145" s="9"/>
    </row>
    <row r="146" spans="24:27" ht="12.75">
      <c r="X146" s="9"/>
      <c r="Y146" s="9"/>
      <c r="Z146" s="9"/>
      <c r="AA146" s="9"/>
    </row>
    <row r="147" spans="24:27" ht="12.75">
      <c r="X147" s="9"/>
      <c r="Y147" s="9"/>
      <c r="Z147" s="9"/>
      <c r="AA147" s="9"/>
    </row>
    <row r="148" spans="24:27" ht="12.75">
      <c r="X148" s="9"/>
      <c r="Y148" s="9"/>
      <c r="Z148" s="9"/>
      <c r="AA148" s="9"/>
    </row>
    <row r="149" spans="24:27" ht="12.75">
      <c r="X149" s="9"/>
      <c r="Y149" s="9"/>
      <c r="Z149" s="9"/>
      <c r="AA149" s="9"/>
    </row>
    <row r="150" spans="24:27" ht="12.75">
      <c r="X150" s="9"/>
      <c r="Y150" s="9"/>
      <c r="Z150" s="9"/>
      <c r="AA150" s="9"/>
    </row>
    <row r="151" spans="24:27" ht="12.75">
      <c r="X151" s="9"/>
      <c r="Y151" s="9"/>
      <c r="Z151" s="9"/>
      <c r="AA151" s="9"/>
    </row>
    <row r="152" spans="24:27" ht="12.75">
      <c r="X152" s="9"/>
      <c r="Y152" s="9"/>
      <c r="Z152" s="9"/>
      <c r="AA152" s="9"/>
    </row>
    <row r="153" spans="24:27" ht="12.75">
      <c r="X153" s="9"/>
      <c r="Y153" s="9"/>
      <c r="Z153" s="9"/>
      <c r="AA153" s="9"/>
    </row>
    <row r="154" spans="24:27" ht="12.75">
      <c r="X154" s="9"/>
      <c r="Y154" s="9"/>
      <c r="Z154" s="9"/>
      <c r="AA154" s="9"/>
    </row>
    <row r="155" spans="24:27" ht="12.75">
      <c r="X155" s="9"/>
      <c r="Y155" s="9"/>
      <c r="Z155" s="9"/>
      <c r="AA155" s="9"/>
    </row>
    <row r="156" spans="24:27" ht="12.75">
      <c r="X156" s="9"/>
      <c r="Y156" s="9"/>
      <c r="Z156" s="9"/>
      <c r="AA156" s="9"/>
    </row>
    <row r="157" spans="24:27" ht="12.75">
      <c r="X157" s="9"/>
      <c r="Y157" s="9"/>
      <c r="Z157" s="9"/>
      <c r="AA157" s="9"/>
    </row>
    <row r="158" spans="24:27" ht="12.75">
      <c r="X158" s="9"/>
      <c r="Y158" s="9"/>
      <c r="Z158" s="9"/>
      <c r="AA158" s="9"/>
    </row>
    <row r="159" spans="24:27" ht="12.75">
      <c r="X159" s="9"/>
      <c r="Y159" s="9"/>
      <c r="Z159" s="9"/>
      <c r="AA159" s="9"/>
    </row>
    <row r="160" spans="24:27" ht="12.75">
      <c r="X160" s="9"/>
      <c r="Y160" s="9"/>
      <c r="Z160" s="9"/>
      <c r="AA160" s="9"/>
    </row>
    <row r="161" spans="24:27" ht="12.75">
      <c r="X161" s="9"/>
      <c r="Y161" s="9"/>
      <c r="Z161" s="9"/>
      <c r="AA161" s="9"/>
    </row>
    <row r="162" spans="24:27" ht="12.75">
      <c r="X162" s="9"/>
      <c r="Y162" s="9"/>
      <c r="Z162" s="9"/>
      <c r="AA162" s="9"/>
    </row>
    <row r="163" spans="24:27" ht="12.75">
      <c r="X163" s="9"/>
      <c r="Y163" s="9"/>
      <c r="Z163" s="9"/>
      <c r="AA163" s="9"/>
    </row>
    <row r="164" spans="24:27" ht="12.75">
      <c r="X164" s="9"/>
      <c r="Y164" s="9"/>
      <c r="Z164" s="9"/>
      <c r="AA164" s="9"/>
    </row>
    <row r="165" spans="24:27" ht="12.75">
      <c r="X165" s="9"/>
      <c r="Y165" s="9"/>
      <c r="Z165" s="9"/>
      <c r="AA165" s="9"/>
    </row>
    <row r="166" spans="24:27" ht="12.75">
      <c r="X166" s="9"/>
      <c r="Y166" s="9"/>
      <c r="Z166" s="9"/>
      <c r="AA166" s="9"/>
    </row>
    <row r="167" spans="24:27" ht="12.75">
      <c r="X167" s="9"/>
      <c r="Y167" s="9"/>
      <c r="Z167" s="9"/>
      <c r="AA167" s="9"/>
    </row>
    <row r="168" spans="24:27" ht="12.75">
      <c r="X168" s="9"/>
      <c r="Y168" s="9"/>
      <c r="Z168" s="9"/>
      <c r="AA168" s="9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4:E8" name="Bereik1"/>
  </protectedRanges>
  <mergeCells count="23">
    <mergeCell ref="B8:C8"/>
    <mergeCell ref="D8:E8"/>
    <mergeCell ref="B3:C3"/>
    <mergeCell ref="D3:E3"/>
    <mergeCell ref="B4:C4"/>
    <mergeCell ref="D4:E4"/>
    <mergeCell ref="G4:I4"/>
    <mergeCell ref="H5:I5"/>
    <mergeCell ref="H6:I6"/>
    <mergeCell ref="B9:C9"/>
    <mergeCell ref="B5:C5"/>
    <mergeCell ref="D5:E5"/>
    <mergeCell ref="B6:C6"/>
    <mergeCell ref="D6:E6"/>
    <mergeCell ref="B7:C7"/>
    <mergeCell ref="D7:E7"/>
    <mergeCell ref="E10:F10"/>
    <mergeCell ref="A51:A52"/>
    <mergeCell ref="AF68:AG68"/>
    <mergeCell ref="B45:E45"/>
    <mergeCell ref="G10:H10"/>
    <mergeCell ref="C10:C11"/>
    <mergeCell ref="D10:D11"/>
  </mergeCells>
  <printOptions/>
  <pageMargins left="0.36" right="0.28" top="0.26" bottom="0.47" header="0.2" footer="0.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6.28125" style="0" customWidth="1"/>
    <col min="2" max="2" width="17.57421875" style="0" hidden="1" customWidth="1"/>
    <col min="3" max="3" width="12.57421875" style="0" customWidth="1"/>
  </cols>
  <sheetData>
    <row r="1" spans="1:4" ht="15" thickBot="1">
      <c r="A1" s="64" t="s">
        <v>57</v>
      </c>
      <c r="B1" s="65" t="s">
        <v>0</v>
      </c>
      <c r="C1" s="65" t="s">
        <v>56</v>
      </c>
      <c r="D1" s="66" t="s">
        <v>58</v>
      </c>
    </row>
    <row r="2" spans="1:4" ht="12.75">
      <c r="A2" s="67" t="s">
        <v>3</v>
      </c>
      <c r="B2" s="68">
        <v>1</v>
      </c>
      <c r="C2" s="89">
        <v>0</v>
      </c>
      <c r="D2" s="90">
        <v>0</v>
      </c>
    </row>
    <row r="3" spans="1:4" ht="12.75">
      <c r="A3" s="69" t="s">
        <v>4</v>
      </c>
      <c r="B3" s="70">
        <v>2</v>
      </c>
      <c r="C3" s="71">
        <v>10</v>
      </c>
      <c r="D3" s="72">
        <v>28.05</v>
      </c>
    </row>
    <row r="4" spans="1:4" ht="12.75">
      <c r="A4" s="69" t="s">
        <v>5</v>
      </c>
      <c r="B4" s="68">
        <v>3</v>
      </c>
      <c r="C4" s="71">
        <v>19.2</v>
      </c>
      <c r="D4" s="72">
        <v>49.3</v>
      </c>
    </row>
    <row r="5" spans="1:4" ht="12.75">
      <c r="A5" s="69" t="s">
        <v>46</v>
      </c>
      <c r="B5" s="70">
        <v>4</v>
      </c>
      <c r="C5" s="71">
        <v>35.5</v>
      </c>
      <c r="D5" s="72">
        <v>94.35</v>
      </c>
    </row>
    <row r="6" spans="1:4" ht="12.75">
      <c r="A6" s="73" t="s">
        <v>16</v>
      </c>
      <c r="B6" s="68">
        <v>5</v>
      </c>
      <c r="C6" s="74">
        <v>3.6</v>
      </c>
      <c r="D6" s="75">
        <v>8.21</v>
      </c>
    </row>
    <row r="7" spans="1:4" ht="12.75">
      <c r="A7" s="69" t="s">
        <v>11</v>
      </c>
      <c r="B7" s="70">
        <v>6</v>
      </c>
      <c r="C7" s="76">
        <v>7</v>
      </c>
      <c r="D7" s="77">
        <v>18.96</v>
      </c>
    </row>
    <row r="8" spans="1:4" ht="12.75">
      <c r="A8" s="69" t="s">
        <v>12</v>
      </c>
      <c r="B8" s="68">
        <v>7</v>
      </c>
      <c r="C8" s="76">
        <v>19.2</v>
      </c>
      <c r="D8" s="77">
        <v>49.3</v>
      </c>
    </row>
    <row r="9" spans="1:4" ht="12.75">
      <c r="A9" s="69" t="s">
        <v>10</v>
      </c>
      <c r="B9" s="70">
        <v>8</v>
      </c>
      <c r="C9" s="76">
        <v>25</v>
      </c>
      <c r="D9" s="77">
        <v>55.25</v>
      </c>
    </row>
    <row r="10" spans="1:4" ht="12.75">
      <c r="A10" s="69" t="s">
        <v>14</v>
      </c>
      <c r="B10" s="68">
        <v>9</v>
      </c>
      <c r="C10" s="76">
        <v>29.5</v>
      </c>
      <c r="D10" s="77">
        <v>65.45</v>
      </c>
    </row>
    <row r="11" spans="1:4" ht="12.75">
      <c r="A11" s="69" t="s">
        <v>35</v>
      </c>
      <c r="B11" s="70">
        <v>10</v>
      </c>
      <c r="C11" s="76">
        <v>9.8</v>
      </c>
      <c r="D11" s="77">
        <v>13.42</v>
      </c>
    </row>
    <row r="12" spans="1:4" ht="12.75">
      <c r="A12" s="69" t="s">
        <v>40</v>
      </c>
      <c r="B12" s="68">
        <v>11</v>
      </c>
      <c r="C12" s="76">
        <v>30</v>
      </c>
      <c r="D12" s="77">
        <v>54.54</v>
      </c>
    </row>
    <row r="13" spans="1:4" ht="12.75">
      <c r="A13" s="69" t="s">
        <v>41</v>
      </c>
      <c r="B13" s="70">
        <v>12</v>
      </c>
      <c r="C13" s="76">
        <v>21</v>
      </c>
      <c r="D13" s="77">
        <v>42.53</v>
      </c>
    </row>
    <row r="14" spans="1:4" ht="12.75">
      <c r="A14" s="69" t="s">
        <v>42</v>
      </c>
      <c r="B14" s="68">
        <v>13</v>
      </c>
      <c r="C14" s="76">
        <v>12</v>
      </c>
      <c r="D14" s="77">
        <v>30.43</v>
      </c>
    </row>
    <row r="15" spans="1:4" ht="12.75">
      <c r="A15" s="69" t="s">
        <v>36</v>
      </c>
      <c r="B15" s="70">
        <v>14</v>
      </c>
      <c r="C15" s="76">
        <v>1.72</v>
      </c>
      <c r="D15" s="77">
        <v>2.97</v>
      </c>
    </row>
    <row r="16" spans="1:4" ht="12.75">
      <c r="A16" s="69" t="s">
        <v>37</v>
      </c>
      <c r="B16" s="68">
        <v>15</v>
      </c>
      <c r="C16" s="76">
        <v>4.14</v>
      </c>
      <c r="D16" s="77">
        <v>7.19</v>
      </c>
    </row>
    <row r="17" spans="1:4" ht="12.75">
      <c r="A17" s="69" t="s">
        <v>38</v>
      </c>
      <c r="B17" s="70">
        <v>16</v>
      </c>
      <c r="C17" s="76">
        <v>1.72</v>
      </c>
      <c r="D17" s="77">
        <v>3.3</v>
      </c>
    </row>
    <row r="18" spans="1:4" ht="13.5" thickBot="1">
      <c r="A18" s="78" t="s">
        <v>39</v>
      </c>
      <c r="B18" s="79">
        <v>17</v>
      </c>
      <c r="C18" s="80">
        <v>4.14</v>
      </c>
      <c r="D18" s="81">
        <v>8.75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kdbr</dc:creator>
  <cp:keywords/>
  <dc:description/>
  <cp:lastModifiedBy>Rebekka Veeckman</cp:lastModifiedBy>
  <cp:lastPrinted>2010-10-22T12:35:00Z</cp:lastPrinted>
  <dcterms:created xsi:type="dcterms:W3CDTF">2007-09-04T07:13:20Z</dcterms:created>
  <dcterms:modified xsi:type="dcterms:W3CDTF">2016-04-05T12:28:35Z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